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22" documentId="120_S{2AC9BD13-BADA-5192-A53E-5A8FF88502F6}" xr6:coauthVersionLast="47" xr6:coauthVersionMax="47" xr10:uidLastSave="{D4B9E9E2-A0E9-430F-878E-5F8CAC5B4D6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<sst xmlns="http://schemas.openxmlformats.org/spreadsheetml/2006/main" count="181592" uniqueCount="39210">
  <si>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</si>
  <si>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</si>
  <si>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</si>
  <si>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</si>
  <si>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</si>
  <si>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</si>
  <si>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</si>
  <si>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</si>
  <si>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</si>
  <si>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</si>
  <si>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</si>
  <si>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</si>
  <si>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</si>
  <si>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</si>
  <si>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</si>
  <si>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</si>
  <si>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</si>
  <si>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</si>
  <si>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</si>
  <si>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</si>
  <si>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</si>
  <si>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</si>
  <si>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</si>
  <si>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</si>
  <si>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</si>
  <si>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</si>
  <si>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</si>
  <si>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</si>
  <si>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</si>
  <si>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</si>
  <si>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</si>
  <si>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</si>
  <si>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</si>
  <si>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</si>
  <si>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</si>
  <si>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</si>
  <si>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</si>
  <si>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</si>
  <si>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</si>
  <si>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</si>
  <si>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</si>
  <si>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</si>
  <si>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</si>
  <si>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</si>
  <si>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</si>
  <si>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</si>
  <si>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</si>
  <si>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</si>
  <si>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</si>
  <si>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</si>
  <si>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</si>
  <si>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</si>
  <si>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</si>
  <si>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</si>
  <si>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</si>
  <si>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</si>
  <si>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</si>
  <si>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</si>
  <si>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</si>
  <si>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</si>
  <si>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</si>
  <si>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</si>
  <si>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</si>
  <si>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</si>
  <si>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</si>
  <si>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</si>
  <si>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</si>
  <si>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</si>
  <si>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</si>
  <si>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</si>
  <si>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</si>
  <si>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</si>
  <si>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</si>
  <si>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</si>
  <si>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</si>
  <si>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</si>
  <si>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</si>
  <si>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</si>
  <si>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</si>
  <si>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</si>
  <si>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</si>
  <si>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</si>
  <si>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</si>
  <si>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</si>
  <si>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</si>
  <si>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</si>
  <si>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</si>
  <si>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</si>
  <si>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</si>
  <si>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</si>
  <si>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</si>
  <si>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</si>
  <si>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</si>
  <si>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</si>
  <si>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</si>
  <si>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</si>
  <si>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</si>
  <si>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</si>
  <si>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</si>
  <si>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</si>
  <si>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</si>
  <si>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</si>
  <si>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</si>
  <si>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</si>
  <si>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</si>
  <si>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</si>
  <si>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</si>
  <si>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</si>
  <si>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</si>
  <si>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</si>
  <si>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</si>
  <si>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</si>
  <si>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</si>
  <si>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</si>
  <si>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</si>
  <si>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</si>
  <si>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</si>
  <si>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</si>
  <si>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</si>
  <si>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</si>
  <si>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</si>
  <si>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</si>
  <si>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</si>
  <si>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</si>
  <si>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</si>
  <si>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</si>
  <si>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</si>
  <si>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</si>
  <si>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</si>
  <si>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</si>
  <si>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</si>
  <si>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</si>
  <si>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</si>
  <si>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</si>
  <si>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</si>
  <si>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</si>
  <si>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</si>
  <si>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</si>
  <si>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</si>
  <si>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</si>
  <si>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</si>
  <si>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</si>
  <si>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</si>
  <si>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</si>
  <si>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</si>
  <si>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</si>
  <si>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</si>
  <si>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</si>
  <si>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</si>
  <si>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</si>
  <si>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</si>
  <si>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</si>
  <si>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</si>
  <si>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</si>
  <si>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</si>
  <si>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</si>
  <si>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</si>
  <si>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</si>
  <si>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</si>
  <si>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</si>
  <si>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</si>
  <si>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</si>
  <si>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</si>
  <si>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</si>
  <si>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</si>
  <si>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</si>
  <si>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</si>
  <si>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</si>
  <si>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</si>
  <si>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</si>
  <si>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</si>
  <si>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</si>
  <si>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</si>
  <si>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</si>
  <si>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</si>
  <si>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</si>
  <si>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</si>
  <si>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</si>
  <si>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</si>
  <si>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</si>
  <si>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</si>
  <si>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</si>
  <si>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</si>
  <si>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</si>
  <si>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</si>
  <si>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</si>
  <si>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</si>
  <si>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</si>
  <si>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</si>
  <si>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</si>
  <si>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</si>
  <si>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</si>
  <si>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</si>
  <si>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</si>
  <si>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</si>
  <si>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</si>
  <si>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</si>
  <si>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</si>
  <si>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</si>
  <si>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</si>
  <si>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</si>
  <si>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</si>
  <si>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</si>
  <si>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</si>
  <si>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</si>
  <si>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</si>
  <si>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</si>
  <si>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</si>
  <si>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</si>
  <si>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</si>
  <si>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</si>
  <si>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</si>
  <si>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</si>
  <si>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</si>
  <si>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</si>
  <si>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</si>
  <si>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</si>
  <si>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</si>
  <si>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</si>
  <si>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</si>
  <si>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</si>
  <si>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</si>
  <si>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</si>
  <si>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</si>
  <si>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</si>
  <si>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</si>
  <si>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</si>
  <si>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</si>
  <si>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</si>
  <si>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</si>
  <si>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</si>
  <si>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</si>
  <si>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</si>
  <si>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</si>
  <si>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</si>
  <si>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</si>
  <si>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</si>
  <si>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</si>
  <si>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</si>
  <si>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</si>
  <si>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</si>
  <si>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</si>
  <si>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</si>
  <si>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</si>
  <si>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</si>
  <si>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</si>
  <si>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</si>
  <si>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</si>
  <si>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</si>
  <si>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</si>
  <si>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</si>
  <si>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</si>
  <si>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</si>
  <si>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</si>
  <si>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</si>
  <si>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</si>
  <si>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</si>
  <si>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</si>
  <si>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</si>
  <si>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</si>
  <si>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</si>
  <si>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</si>
  <si>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</si>
  <si>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</si>
  <si>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</si>
  <si>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</si>
  <si>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</si>
  <si>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</si>
  <si>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</si>
  <si>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</si>
  <si>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</si>
  <si>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</si>
  <si>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</si>
  <si>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</si>
  <si>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</si>
  <si>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</si>
  <si>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</si>
  <si>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</si>
  <si>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</si>
  <si>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</si>
  <si>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</si>
  <si>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</si>
  <si>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</si>
  <si>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</si>
  <si>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</si>
  <si>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</si>
  <si>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</si>
  <si>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</si>
  <si>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</si>
  <si>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</si>
  <si>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</si>
  <si>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</si>
  <si>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</si>
  <si>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</si>
  <si>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</si>
  <si>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</si>
  <si>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</si>
  <si>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</si>
  <si>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</si>
  <si>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</si>
  <si>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</si>
  <si>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</si>
  <si>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</si>
  <si>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</si>
  <si>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</si>
  <si>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</si>
  <si>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</si>
  <si>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</si>
  <si>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</si>
  <si>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</si>
  <si>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</si>
  <si>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</si>
  <si>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</si>
  <si>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</si>
  <si>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</si>
  <si>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</si>
  <si>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</si>
  <si>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</si>
  <si>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</si>
  <si>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</si>
  <si>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</si>
  <si>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</si>
  <si>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</si>
  <si>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</si>
  <si>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</si>
  <si>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</si>
  <si>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</si>
  <si>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</si>
  <si>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</si>
  <si>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</si>
  <si>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</si>
  <si>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</si>
  <si>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</si>
  <si>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</si>
  <si>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</si>
  <si>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</si>
  <si>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</si>
  <si>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</si>
  <si>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</si>
  <si>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</si>
  <si>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</si>
  <si>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</si>
  <si>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</si>
  <si>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</si>
  <si>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</si>
  <si>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</si>
  <si>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</si>
  <si>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</si>
  <si>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</si>
  <si>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</si>
  <si>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</si>
  <si>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</si>
  <si>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</si>
  <si>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</si>
  <si>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</si>
  <si>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</si>
  <si>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</si>
  <si>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</si>
  <si>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</si>
  <si>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</si>
  <si>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</si>
  <si>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</si>
  <si>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</si>
  <si>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</si>
  <si>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</si>
  <si>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</si>
  <si>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</si>
  <si>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</si>
  <si>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</si>
  <si>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</si>
  <si>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</si>
  <si>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</si>
  <si>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</si>
  <si>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</si>
  <si>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</si>
  <si>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</si>
  <si>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</si>
  <si>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</si>
  <si>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</si>
  <si>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</si>
  <si>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</si>
  <si>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</si>
  <si>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</si>
  <si>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</si>
  <si>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</si>
  <si>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</si>
  <si>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</si>
  <si>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</si>
  <si>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</si>
  <si>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</si>
  <si>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</si>
  <si>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</si>
  <si>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</si>
  <si>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</si>
  <si>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</si>
  <si>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</si>
  <si>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</si>
  <si>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</si>
  <si>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</si>
  <si>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</si>
  <si>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</si>
  <si>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</si>
  <si>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</si>
  <si>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</si>
  <si>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</si>
  <si>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</si>
  <si>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</si>
  <si>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</si>
  <si>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</si>
  <si>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</si>
  <si>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</si>
  <si>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</si>
  <si>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</si>
  <si>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</si>
  <si>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</si>
  <si>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</si>
  <si>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</si>
  <si>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</si>
  <si>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</si>
  <si>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</si>
  <si>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</si>
  <si>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</si>
  <si>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</si>
  <si>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</si>
  <si>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</si>
  <si>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</si>
  <si>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</si>
  <si>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</si>
  <si>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</si>
  <si>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</si>
  <si>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</si>
  <si>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</si>
  <si>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</si>
  <si>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</si>
  <si>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</si>
  <si>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</si>
  <si>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</si>
  <si>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</si>
  <si>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</si>
  <si>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</si>
  <si>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</si>
  <si>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</si>
  <si>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</si>
  <si>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</si>
  <si>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</si>
  <si>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</si>
  <si>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</si>
  <si>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</si>
  <si>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</si>
  <si>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</si>
  <si>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</si>
  <si>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</si>
  <si>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</si>
  <si>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</si>
  <si>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</si>
  <si>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</si>
  <si>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</si>
  <si>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</si>
  <si>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</si>
  <si>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</si>
  <si>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</si>
  <si>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</si>
  <si>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</si>
  <si>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</si>
  <si>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</si>
  <si>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</si>
  <si>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</si>
  <si>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</si>
  <si>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</si>
  <si>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</si>
  <si>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</si>
  <si>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</si>
  <si>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</si>
  <si>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</si>
  <si>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</si>
  <si>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</si>
  <si>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</si>
  <si>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</si>
  <si>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</si>
  <si>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</si>
  <si>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</si>
  <si>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</si>
  <si>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</si>
  <si>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</si>
  <si>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</si>
  <si>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</si>
  <si>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</si>
  <si>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</si>
  <si>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</si>
  <si>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</si>
  <si>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</si>
  <si>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</si>
  <si>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</si>
  <si>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</si>
  <si>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</si>
  <si>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</si>
  <si>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</si>
  <si>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</si>
  <si>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</si>
  <si>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</si>
  <si>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</si>
  <si>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</si>
  <si>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</si>
  <si>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</si>
  <si>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</si>
  <si>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</si>
  <si>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</si>
  <si>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</si>
  <si>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</si>
  <si>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</si>
  <si>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</si>
  <si>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</si>
  <si>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</si>
  <si>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</si>
  <si>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</si>
  <si>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</si>
  <si>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</si>
  <si>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</si>
  <si>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</si>
  <si>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</si>
  <si>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</si>
  <si>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</si>
  <si>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</si>
  <si>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</si>
  <si>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</si>
  <si>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</si>
  <si>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</si>
  <si>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</si>
  <si>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</si>
  <si>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</si>
  <si>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</si>
  <si>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</si>
  <si>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</si>
  <si>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</si>
  <si>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</si>
  <si>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</si>
  <si>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</si>
  <si>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</si>
  <si>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</si>
  <si>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</si>
  <si>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</si>
  <si>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</si>
  <si>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</si>
  <si>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</si>
  <si>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</si>
  <si>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</si>
  <si>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</si>
  <si>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</si>
  <si>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</si>
  <si>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</si>
  <si>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</si>
  <si>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</si>
  <si>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</si>
  <si>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</si>
  <si>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</si>
  <si>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</si>
  <si>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</si>
  <si>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</si>
  <si>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</si>
  <si>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</si>
  <si>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</si>
  <si>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</si>
  <si>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</si>
  <si>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</si>
  <si>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</si>
  <si>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</si>
  <si>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</si>
  <si>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</si>
  <si>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</si>
  <si>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</si>
  <si>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</si>
  <si>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</si>
  <si>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</si>
  <si>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</si>
  <si>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</si>
  <si>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</si>
  <si>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</si>
  <si>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</si>
  <si>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</si>
  <si>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</si>
  <si>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</si>
  <si>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</si>
  <si>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</si>
  <si>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</si>
  <si>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</si>
  <si>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</si>
  <si>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</si>
  <si>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</si>
  <si>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</si>
  <si>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</si>
  <si>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</si>
  <si>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</si>
  <si>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</si>
  <si>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</si>
  <si>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</si>
  <si>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</si>
  <si>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</si>
  <si>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</si>
  <si>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</si>
  <si>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</si>
  <si>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</si>
  <si>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</si>
  <si>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</si>
  <si>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</si>
  <si>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</si>
  <si>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</si>
  <si>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</si>
  <si>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</si>
  <si>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</si>
  <si>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</si>
  <si>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</si>
  <si>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</si>
  <si>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</si>
  <si>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</si>
  <si>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</si>
  <si>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</si>
  <si>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</si>
  <si>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</si>
  <si>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</si>
  <si>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</si>
  <si>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</si>
  <si>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</si>
  <si>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</si>
  <si>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</si>
  <si>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</si>
  <si>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</si>
  <si>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</si>
  <si>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</si>
  <si>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</si>
  <si>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</si>
  <si>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</si>
  <si>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</si>
  <si>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</si>
  <si>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</si>
  <si>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</si>
  <si>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</si>
  <si>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</si>
  <si>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</si>
  <si>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</si>
  <si>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</si>
  <si>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</si>
  <si>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</si>
  <si>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</si>
  <si>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</si>
  <si>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</si>
  <si>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</si>
  <si>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</si>
  <si>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</si>
  <si>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</si>
  <si>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</si>
  <si>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</si>
  <si>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</si>
  <si>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</si>
  <si>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</si>
  <si>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</si>
  <si>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</si>
  <si>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</si>
  <si>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</si>
  <si>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</si>
  <si>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</si>
  <si>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</si>
  <si>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</si>
  <si>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</si>
  <si>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</si>
  <si>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</si>
  <si>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</si>
  <si>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</si>
  <si>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</si>
  <si>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</si>
  <si>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</si>
  <si>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</si>
  <si>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</si>
  <si>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</si>
  <si>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</si>
  <si>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</si>
  <si>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</si>
  <si>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</si>
  <si>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</si>
  <si>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</si>
  <si>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</si>
  <si>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</si>
  <si>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</si>
  <si>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</si>
  <si>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</si>
  <si>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</si>
  <si>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</si>
  <si>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</si>
  <si>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</si>
  <si>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</si>
  <si>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</si>
  <si>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</si>
  <si>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</si>
  <si>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</si>
  <si>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</si>
  <si>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</si>
  <si>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</si>
  <si>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</si>
  <si>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</si>
  <si>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</si>
  <si>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</si>
  <si>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</si>
  <si>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</si>
  <si>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</si>
  <si>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</si>
  <si>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</si>
  <si>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</si>
  <si>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</si>
  <si>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</si>
  <si>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</si>
  <si>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</si>
  <si>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</si>
  <si>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</si>
  <si>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</si>
  <si>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</si>
  <si>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</si>
  <si>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</si>
  <si>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</si>
  <si>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</si>
  <si>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</si>
  <si>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</si>
  <si>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</si>
  <si>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</si>
  <si>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</si>
  <si>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</si>
  <si>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</si>
  <si>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</si>
  <si>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</si>
  <si>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</si>
  <si>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</si>
  <si>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</si>
  <si>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</si>
  <si>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</si>
  <si>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</si>
  <si>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</si>
  <si>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</si>
  <si>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</si>
  <si>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</si>
  <si>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</si>
  <si>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</si>
  <si>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</si>
  <si>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</si>
  <si>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</si>
  <si>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</si>
  <si>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</si>
  <si>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</si>
  <si>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</si>
  <si>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</si>
  <si>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</si>
  <si>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</si>
  <si>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</si>
  <si>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</si>
  <si>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</si>
  <si>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</si>
  <si>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</si>
  <si>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</si>
  <si>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</si>
  <si>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</si>
  <si>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</si>
  <si>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</si>
  <si>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</si>
  <si>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</si>
  <si>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</si>
  <si>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</si>
  <si>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</si>
  <si>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</si>
  <si>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</si>
  <si>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</si>
  <si>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</si>
  <si>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</si>
  <si>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</si>
  <si>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</si>
  <si>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</si>
  <si>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</si>
  <si>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</si>
  <si>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</si>
  <si>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</si>
  <si>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</si>
  <si>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</si>
  <si>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</si>
  <si>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</si>
  <si>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</si>
  <si>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</si>
  <si>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</si>
  <si>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</si>
  <si>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</si>
  <si>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</si>
  <si>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</si>
  <si>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</si>
  <si>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</si>
  <si>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</si>
  <si>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</si>
  <si>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</si>
  <si>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</si>
  <si>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</si>
  <si>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</si>
  <si>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</si>
  <si>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</si>
  <si>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</si>
  <si>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</si>
  <si>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</si>
  <si>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</si>
  <si>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</si>
  <si>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</si>
  <si>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</si>
  <si>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</si>
  <si>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</si>
  <si>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</si>
  <si>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</si>
  <si>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</si>
  <si>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</si>
  <si>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</si>
  <si>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</si>
  <si>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</si>
  <si>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</si>
  <si>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</si>
  <si>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</si>
  <si>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</si>
  <si>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</si>
  <si>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</si>
  <si>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</si>
  <si>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</si>
  <si>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</si>
  <si>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</si>
  <si>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</si>
  <si>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</si>
  <si>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</si>
  <si>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</si>
  <si>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</si>
  <si>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</si>
  <si>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</si>
  <si>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</si>
  <si>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</si>
  <si>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</si>
  <si>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</si>
  <si>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</si>
  <si>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</si>
  <si>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</si>
  <si>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</si>
  <si>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</si>
  <si>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</si>
  <si>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</si>
  <si>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</si>
  <si>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</si>
  <si>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</si>
  <si>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</si>
  <si>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</si>
  <si>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</si>
  <si>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</si>
  <si>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</si>
  <si>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</si>
  <si>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</si>
  <si>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</si>
  <si>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</si>
  <si>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</si>
  <si>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</si>
  <si>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</si>
  <si>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</si>
  <si>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</si>
  <si>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</si>
  <si>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</si>
  <si>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</si>
  <si>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</si>
  <si>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</si>
  <si>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</si>
  <si>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</si>
  <si>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</si>
  <si>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</si>
  <si>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</si>
  <si>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</si>
  <si>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</si>
  <si>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</si>
  <si>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</si>
  <si>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</si>
  <si>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</si>
  <si>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</si>
  <si>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</si>
  <si>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</si>
  <si>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</si>
  <si>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</si>
  <si>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</si>
  <si>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</si>
  <si>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</si>
  <si>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</si>
  <si>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</si>
  <si>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</si>
  <si>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</si>
  <si>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</si>
  <si>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</si>
  <si>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</si>
  <si>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</si>
  <si>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</si>
  <si>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</si>
  <si>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</si>
  <si>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</si>
  <si>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</si>
  <si>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</si>
  <si>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</si>
  <si>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</si>
  <si>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</si>
  <si>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</si>
  <si>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</si>
  <si>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</si>
  <si>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</si>
  <si>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</si>
  <si>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</si>
  <si>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</si>
  <si>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</si>
  <si>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</si>
  <si>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</si>
  <si>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</si>
  <si>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</si>
  <si>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</si>
  <si>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</si>
  <si>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</si>
  <si>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</si>
  <si>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</si>
  <si>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</si>
  <si>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</si>
  <si>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</si>
  <si>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</si>
  <si>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</si>
  <si>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</si>
  <si>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</si>
  <si>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</si>
  <si>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</si>
  <si>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</si>
  <si>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</si>
  <si>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</si>
  <si>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</si>
  <si>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</si>
  <si>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</si>
  <si>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</si>
  <si>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</si>
  <si>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</si>
  <si>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</si>
  <si>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</si>
  <si>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</si>
  <si>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</si>
  <si>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</si>
  <si>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</si>
  <si>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</si>
  <si>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</si>
  <si>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</si>
  <si>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</si>
  <si>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</si>
  <si>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</si>
  <si>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</si>
  <si>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</si>
  <si>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</si>
  <si>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</si>
  <si>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</si>
  <si>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</si>
  <si>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</si>
  <si>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</si>
  <si>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</si>
  <si>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</si>
  <si>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</si>
  <si>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</si>
  <si>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</si>
  <si>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</si>
  <si>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</si>
  <si>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</si>
  <si>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</si>
  <si>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</si>
  <si>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</si>
  <si>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</si>
  <si>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</si>
  <si>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</si>
  <si>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</si>
  <si>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</si>
  <si>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</si>
  <si>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</si>
  <si>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</si>
  <si>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</si>
  <si>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</si>
  <si>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</si>
  <si>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</si>
  <si>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</si>
  <si>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</si>
  <si>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</si>
  <si>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</si>
  <si>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</si>
  <si>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</si>
  <si>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</si>
  <si>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</si>
  <si>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</si>
  <si>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</si>
  <si>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</si>
  <si>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</si>
  <si>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</si>
  <si>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</si>
  <si>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</si>
  <si>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</si>
  <si>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</si>
  <si>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</si>
  <si>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</si>
  <si>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</si>
  <si>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</si>
  <si>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</si>
  <si>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</si>
  <si>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</si>
  <si>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</si>
  <si>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</si>
  <si>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</si>
  <si>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</si>
  <si>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</si>
  <si>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</si>
  <si>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</si>
  <si>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</si>
  <si>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</si>
  <si>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</si>
  <si>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</si>
  <si>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</si>
  <si>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</si>
  <si>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</si>
  <si>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</si>
  <si>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</si>
  <si>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</si>
  <si>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</si>
  <si>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</si>
  <si>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</si>
  <si>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</si>
  <si>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</si>
  <si>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</si>
  <si>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</si>
  <si>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</si>
  <si>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</si>
  <si>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</si>
  <si>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</si>
  <si>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</si>
  <si>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</si>
  <si>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</si>
  <si>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</si>
  <si>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</si>
  <si>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</si>
  <si>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</si>
  <si>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</si>
  <si>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</si>
  <si>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</si>
  <si>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</si>
  <si>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</si>
  <si>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</si>
  <si>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</si>
  <si>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</si>
  <si>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</si>
  <si>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</si>
  <si>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</si>
  <si>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</si>
  <si>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</si>
  <si>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</si>
  <si>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</si>
  <si>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</si>
  <si>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</si>
  <si>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</si>
  <si>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</si>
  <si>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</si>
  <si>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</si>
  <si>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</si>
  <si>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</si>
  <si>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</si>
  <si>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</si>
  <si>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</si>
  <si>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</si>
  <si>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</si>
  <si>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</si>
  <si>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</si>
  <si>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</si>
  <si>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</si>
  <si>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</si>
  <si>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</si>
  <si>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</si>
  <si>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</si>
  <si>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</si>
  <si>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</si>
  <si>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</si>
  <si>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</si>
  <si>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</si>
  <si>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</si>
  <si>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</si>
  <si>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</si>
  <si>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</si>
  <si>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</si>
  <si>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</si>
  <si>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</si>
  <si>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</si>
  <si>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</si>
  <si>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</si>
  <si>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</si>
  <si>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</si>
  <si>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</si>
  <si>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</si>
  <si>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</si>
  <si>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</si>
  <si>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</si>
  <si>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</si>
  <si>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</si>
  <si>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</si>
  <si>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</si>
  <si>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</si>
  <si>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</si>
  <si>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</si>
  <si>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</si>
  <si>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</si>
  <si>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</si>
  <si>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</si>
  <si>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</si>
  <si>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</si>
  <si>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</si>
  <si>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</si>
  <si>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</si>
  <si>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</si>
  <si>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</si>
  <si>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</si>
  <si>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</si>
  <si>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</si>
  <si>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</si>
  <si>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</si>
  <si>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</si>
  <si>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</si>
  <si>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</si>
  <si>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</si>
  <si>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</si>
  <si>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</si>
  <si>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</si>
  <si>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</si>
  <si>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</si>
  <si>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</si>
  <si>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</si>
  <si>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</si>
  <si>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</si>
  <si>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</si>
  <si>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</si>
  <si>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</si>
  <si>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</si>
  <si>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</si>
  <si>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</si>
  <si>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</si>
  <si>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</si>
  <si>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</si>
  <si>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</si>
  <si>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</si>
  <si>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</si>
  <si>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</si>
  <si>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</si>
  <si>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</si>
  <si>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</si>
  <si>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</si>
  <si>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</si>
  <si>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</si>
  <si>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</si>
  <si>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</si>
  <si>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</si>
  <si>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</si>
  <si>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</si>
  <si>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</si>
  <si>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</si>
  <si>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</si>
  <si>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</si>
  <si>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</si>
  <si>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</si>
  <si>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</si>
  <si>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</si>
  <si>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</si>
  <si>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</si>
  <si>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</si>
  <si>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</si>
  <si>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</si>
  <si>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</si>
  <si>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</si>
  <si>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</si>
  <si>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</si>
  <si>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</si>
  <si>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</si>
  <si>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</si>
  <si>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</si>
  <si>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</si>
  <si>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</si>
  <si>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</si>
  <si>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</si>
  <si>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</si>
  <si>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</si>
  <si>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</si>
  <si>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</si>
  <si>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</si>
  <si>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</si>
  <si>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</si>
  <si>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</si>
  <si>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</si>
  <si>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</si>
  <si>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</si>
  <si>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</si>
  <si>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</si>
  <si>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</si>
  <si>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</si>
  <si>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</si>
  <si>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</si>
  <si>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</si>
  <si>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</si>
  <si>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</si>
  <si>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</si>
  <si>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</si>
  <si>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</si>
  <si>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</si>
  <si>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</si>
  <si>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</si>
  <si>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</si>
  <si>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</si>
  <si>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</si>
  <si>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</si>
  <si>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</si>
  <si>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</si>
  <si>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</si>
  <si>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</si>
  <si>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</si>
  <si>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</si>
  <si>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</si>
  <si>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</si>
  <si>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</si>
  <si>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</si>
  <si>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</si>
  <si>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</si>
  <si>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</si>
  <si>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</si>
  <si>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</si>
  <si>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</si>
  <si>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</si>
  <si>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</si>
  <si>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</si>
  <si>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</si>
  <si>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</si>
  <si>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</si>
  <si>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</si>
  <si>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</si>
  <si>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</si>
  <si>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</si>
  <si>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</si>
  <si>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</si>
  <si>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</si>
  <si>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</si>
  <si>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</si>
  <si>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</si>
  <si>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</si>
  <si>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</si>
  <si>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</si>
  <si>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</si>
  <si>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</si>
  <si>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</si>
  <si>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</si>
  <si>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</si>
  <si>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</si>
  <si>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</si>
  <si>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</si>
  <si>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</si>
  <si>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</si>
  <si>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</si>
  <si>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</si>
  <si>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</si>
  <si>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</si>
  <si>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</si>
  <si>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</si>
  <si>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</si>
  <si>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</si>
  <si>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</si>
  <si>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</si>
  <si>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</si>
  <si>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</si>
  <si>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</si>
  <si>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</si>
  <si>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</si>
  <si>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</si>
  <si>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</si>
  <si>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</si>
  <si>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</si>
  <si>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</si>
  <si>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</si>
  <si>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</si>
  <si>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</si>
  <si>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</si>
  <si>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</si>
  <si>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</si>
  <si>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</si>
  <si>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</si>
  <si>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</si>
  <si>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</si>
  <si>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</si>
  <si>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</si>
  <si>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</si>
  <si>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</si>
  <si>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</si>
  <si>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</si>
  <si>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</si>
  <si>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</si>
  <si>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</si>
  <si>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</si>
  <si>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</si>
  <si>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</si>
  <si>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</si>
  <si>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</si>
  <si>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</si>
  <si>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</si>
  <si>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</si>
  <si>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</si>
  <si>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</si>
  <si>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</si>
  <si>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</si>
  <si>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</si>
  <si>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</si>
  <si>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</si>
  <si>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</si>
  <si>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</si>
  <si>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</si>
  <si>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</si>
  <si>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</si>
  <si>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</si>
  <si>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</si>
  <si>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</si>
  <si>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</si>
  <si>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</si>
  <si>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</si>
  <si>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</si>
  <si>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</si>
  <si>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</si>
  <si>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</si>
  <si>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</si>
  <si>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</si>
  <si>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</si>
  <si>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</si>
  <si>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</si>
  <si>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</si>
  <si>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</si>
  <si>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</si>
  <si>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</si>
  <si>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</si>
  <si>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</si>
  <si>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</si>
  <si>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</si>
  <si>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</si>
  <si>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</si>
  <si>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</si>
  <si>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</si>
  <si>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</si>
  <si>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</si>
  <si>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</si>
  <si>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</si>
  <si>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</si>
  <si>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</si>
  <si>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</si>
  <si>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</si>
  <si>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</si>
  <si>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</si>
  <si>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</si>
  <si>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</si>
  <si>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</si>
  <si>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</si>
  <si>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</si>
  <si>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</si>
  <si>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</si>
  <si>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</si>
  <si>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</si>
  <si>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</si>
  <si>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</si>
  <si>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</si>
  <si>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</si>
  <si>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</si>
  <si>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</si>
  <si>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</si>
  <si>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</si>
  <si>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</si>
  <si>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</si>
  <si>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</si>
  <si>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</si>
  <si>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</si>
  <si>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</si>
  <si>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</si>
  <si>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</si>
  <si>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</si>
  <si>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</si>
  <si>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</si>
  <si>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</si>
  <si>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</si>
  <si>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</si>
  <si>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</si>
  <si>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</si>
  <si>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</si>
  <si>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</si>
  <si>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</si>
  <si>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</si>
  <si>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</si>
  <si>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</si>
  <si>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</si>
  <si>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</si>
  <si>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</si>
  <si>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</si>
  <si>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</si>
  <si>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</si>
  <si>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</si>
  <si>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</si>
  <si>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</si>
  <si>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</si>
  <si>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</si>
  <si>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</si>
  <si>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</si>
  <si>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</si>
  <si>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</si>
  <si>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</si>
  <si>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</si>
  <si>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</si>
  <si>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</si>
  <si>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</si>
  <si>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</si>
  <si>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</si>
  <si>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</si>
  <si>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</si>
  <si>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</si>
  <si>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</si>
  <si>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</si>
  <si>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</si>
  <si>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</si>
  <si>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</si>
  <si>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</si>
  <si>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</si>
  <si>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</si>
  <si>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</si>
  <si>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</si>
  <si>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</si>
  <si>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</si>
  <si>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</si>
  <si>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</si>
  <si>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</si>
  <si>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</si>
  <si>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</si>
  <si>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</si>
  <si>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</si>
  <si>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</si>
  <si>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</si>
  <si>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</si>
  <si>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</si>
  <si>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</si>
  <si>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</si>
  <si>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</si>
  <si>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</si>
  <si>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</si>
  <si>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</si>
  <si>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</si>
  <si>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</si>
  <si>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</si>
  <si>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</si>
  <si>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</si>
  <si>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</si>
  <si>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</si>
  <si>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</si>
  <si>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</si>
  <si>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</si>
  <si>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</si>
  <si>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</si>
  <si>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</si>
  <si>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</si>
  <si>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</si>
  <si>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</si>
  <si>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</si>
  <si>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</si>
  <si>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</si>
  <si>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</si>
  <si>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</si>
  <si>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</si>
  <si>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</si>
  <si>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</si>
  <si>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</si>
  <si>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</si>
  <si>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</si>
  <si>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</si>
  <si>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</si>
  <si>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</si>
  <si>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</si>
  <si>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</si>
  <si>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</si>
  <si>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</si>
  <si>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</si>
  <si>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</si>
  <si>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</si>
  <si>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</si>
  <si>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</si>
  <si>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</si>
  <si>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</si>
  <si>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</si>
  <si>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</si>
  <si>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</si>
  <si>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</si>
  <si>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</si>
  <si>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</si>
  <si>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</si>
  <si>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</si>
  <si>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</si>
  <si>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</si>
  <si>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</si>
  <si>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</si>
  <si>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</si>
  <si>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</si>
  <si>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</si>
  <si>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</si>
  <si>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</si>
  <si>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</si>
  <si>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</si>
  <si>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</si>
  <si>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</si>
  <si>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</si>
  <si>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</si>
  <si>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</si>
  <si>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</si>
  <si>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</si>
  <si>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</si>
  <si>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</si>
  <si>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</si>
  <si>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</si>
  <si>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</si>
  <si>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</si>
  <si>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</si>
  <si>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</si>
  <si>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</si>
  <si>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</si>
  <si>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</si>
  <si>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</si>
  <si>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</si>
  <si>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</si>
  <si>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</si>
  <si>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</si>
  <si>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</si>
  <si>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</si>
  <si>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</si>
  <si>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</si>
  <si>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</si>
  <si>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</si>
  <si>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</si>
  <si>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</si>
  <si>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</si>
  <si>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</si>
  <si>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</si>
  <si>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</si>
  <si>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</si>
  <si>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</si>
  <si>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</si>
  <si>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</si>
  <si>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</si>
  <si>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</si>
  <si>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</si>
  <si>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</si>
  <si>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</si>
  <si>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</si>
  <si>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</si>
  <si>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</si>
  <si>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</si>
  <si>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</si>
  <si>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</si>
  <si>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</si>
  <si>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</si>
  <si>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</si>
  <si>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</si>
  <si>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</si>
  <si>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</si>
  <si>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</si>
  <si>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</si>
  <si>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</si>
  <si>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</si>
  <si>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</si>
  <si>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</si>
  <si>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</si>
  <si>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</si>
  <si>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</si>
  <si>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</si>
  <si>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</si>
  <si>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</si>
  <si>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</si>
  <si>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</si>
  <si>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</si>
  <si>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</si>
  <si>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</si>
  <si>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</si>
  <si>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</si>
  <si>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</si>
  <si>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</si>
  <si>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</si>
  <si>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</si>
  <si>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</si>
  <si>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</si>
  <si>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</si>
  <si>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</si>
  <si>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</si>
  <si>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</si>
  <si>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</si>
  <si>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</si>
  <si>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</si>
  <si>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</si>
  <si>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</si>
  <si>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</si>
  <si>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</si>
  <si>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</si>
  <si>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</si>
  <si>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</si>
  <si>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</si>
  <si>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</si>
  <si>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</si>
  <si>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</si>
  <si>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</si>
  <si>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</si>
  <si>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</si>
  <si>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</si>
  <si>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</si>
  <si>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</si>
  <si>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</si>
  <si>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</si>
  <si>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</si>
  <si>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</si>
  <si>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</si>
  <si>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</si>
  <si>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</si>
  <si>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</si>
  <si>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</si>
  <si>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</si>
  <si>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</si>
  <si>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</si>
  <si>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</si>
  <si>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</si>
  <si>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</si>
  <si>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</si>
  <si>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</si>
  <si>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</si>
  <si>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</si>
  <si>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</si>
  <si>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</si>
  <si>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</si>
  <si>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</si>
  <si>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</si>
  <si>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</si>
  <si>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</si>
  <si>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</si>
  <si>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</si>
  <si>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</si>
  <si>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</si>
  <si>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</si>
  <si>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</si>
  <si>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</si>
  <si>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</si>
  <si>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</si>
  <si>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</si>
  <si>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</si>
  <si>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</si>
  <si>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</si>
  <si>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</si>
  <si>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</si>
  <si>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</si>
  <si>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</si>
  <si>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</si>
  <si>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</si>
  <si>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</si>
  <si>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</si>
  <si>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</si>
  <si>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</si>
  <si>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</si>
  <si>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</si>
  <si>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</si>
  <si>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</si>
  <si>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</si>
  <si>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</si>
  <si>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</si>
  <si>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</si>
  <si>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</si>
  <si>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</si>
  <si>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</si>
  <si>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</si>
  <si>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</si>
  <si>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</si>
  <si>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</si>
  <si>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</si>
  <si>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</si>
  <si>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</si>
  <si>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</si>
  <si>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</si>
  <si>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</si>
  <si>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</si>
  <si>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</si>
  <si>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</si>
  <si>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</si>
  <si>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</si>
  <si>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</si>
  <si>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</si>
  <si>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</si>
  <si>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</si>
  <si>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</si>
  <si>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</si>
  <si>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</si>
  <si>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</si>
  <si>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</si>
  <si>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</si>
  <si>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</si>
  <si>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</si>
  <si>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</si>
  <si>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</si>
  <si>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</si>
  <si>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</si>
  <si>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</si>
  <si>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</si>
  <si>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</si>
  <si>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</si>
  <si>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</si>
  <si>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</si>
  <si>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</si>
  <si>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</si>
  <si>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</si>
  <si>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</si>
  <si>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</si>
  <si>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</si>
  <si>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</si>
  <si>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</si>
  <si>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</si>
  <si>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</si>
  <si>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</si>
  <si>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</si>
  <si>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</si>
  <si>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</si>
  <si>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</si>
  <si>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</si>
  <si>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</si>
  <si>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</si>
  <si>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</si>
  <si>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</si>
  <si>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</si>
  <si>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</si>
  <si>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</si>
  <si>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</si>
  <si>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</si>
  <si>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</si>
  <si>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</si>
  <si>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</si>
  <si>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</si>
  <si>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</si>
  <si>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</si>
  <si>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</si>
  <si>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</si>
  <si>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</si>
  <si>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</si>
  <si>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</si>
  <si>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</si>
  <si>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</si>
  <si>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</si>
  <si>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</si>
  <si>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</si>
  <si>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</si>
  <si>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</si>
  <si>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</si>
  <si>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</si>
  <si>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</si>
  <si>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</si>
  <si>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</si>
  <si>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</si>
  <si>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</si>
  <si>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</si>
  <si>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</si>
  <si>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</si>
  <si>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</si>
  <si>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</si>
  <si>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</si>
  <si>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</si>
  <si>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</si>
  <si>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</si>
  <si>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</si>
  <si>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</si>
  <si>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</si>
  <si>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</si>
  <si>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</si>
  <si>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</si>
  <si>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</si>
  <si>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</si>
  <si>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</si>
  <si>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</si>
  <si>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</si>
  <si>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</si>
  <si>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</si>
  <si>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</si>
  <si>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</si>
  <si>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</si>
  <si>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</si>
  <si>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</si>
  <si>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</si>
  <si>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</si>
  <si>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</si>
  <si>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</si>
  <si>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</si>
  <si>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</si>
  <si>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</si>
  <si>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</si>
  <si>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</si>
  <si>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</si>
  <si>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</si>
  <si>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</si>
  <si>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</si>
  <si>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</si>
  <si>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</si>
  <si>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</si>
  <si>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</si>
  <si>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</si>
  <si>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</si>
  <si>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</si>
  <si>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</si>
  <si>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</si>
  <si>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</si>
  <si>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</si>
  <si>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</si>
  <si>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</si>
  <si>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</si>
  <si>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</si>
  <si>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</si>
  <si>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</si>
  <si>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</si>
  <si>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</si>
  <si>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</si>
  <si>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</si>
  <si>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</si>
  <si>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</si>
  <si>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</si>
  <si>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</si>
  <si>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</si>
  <si>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</si>
  <si>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</si>
  <si>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</si>
  <si>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</si>
  <si>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</si>
  <si>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</si>
  <si>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</si>
  <si>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</si>
  <si>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</si>
  <si>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</si>
  <si>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</si>
  <si>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</si>
  <si>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</si>
  <si>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</si>
  <si>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</si>
  <si>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</si>
  <si>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</si>
  <si>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</si>
  <si>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</si>
  <si>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</si>
  <si>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</si>
  <si>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</si>
  <si>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</si>
  <si>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</si>
  <si>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</si>
  <si>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</si>
  <si>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</si>
  <si>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</si>
  <si>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</si>
  <si>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</si>
  <si>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</si>
  <si>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</si>
  <si>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</si>
  <si>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</si>
  <si>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</si>
  <si>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</si>
  <si>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</si>
  <si>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</si>
  <si>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</si>
  <si>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</si>
  <si>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</si>
  <si>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</si>
  <si>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</si>
  <si>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</si>
  <si>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</si>
  <si>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</si>
  <si>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</si>
  <si>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</si>
  <si>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</si>
  <si>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</si>
  <si>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</si>
  <si>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</si>
  <si>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</si>
  <si>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</si>
  <si>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</si>
  <si>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</si>
  <si>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</si>
  <si>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</si>
  <si>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</si>
  <si>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</si>
  <si>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</si>
  <si>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</si>
  <si>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</si>
  <si>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</si>
  <si>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</si>
  <si>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</si>
  <si>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</si>
  <si>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</si>
  <si>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</si>
  <si>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</si>
  <si>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</si>
  <si>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</si>
  <si>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</si>
  <si>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</si>
  <si>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</si>
  <si>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</si>
  <si>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</si>
  <si>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</si>
  <si>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</si>
  <si>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</si>
  <si>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</si>
  <si>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</si>
  <si>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</si>
  <si>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</si>
  <si>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</si>
  <si>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</si>
  <si>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</si>
  <si>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</si>
  <si>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</si>
  <si>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</si>
  <si>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</si>
  <si>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</si>
  <si>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</si>
  <si>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</si>
  <si>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</si>
  <si>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</si>
  <si>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</si>
  <si>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</si>
  <si>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</si>
  <si>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</si>
  <si>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</si>
  <si>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</si>
  <si>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</si>
  <si>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</si>
  <si>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</si>
  <si>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</si>
  <si>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</si>
  <si>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</si>
  <si>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</si>
  <si>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</si>
  <si>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</si>
  <si>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</si>
  <si>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</si>
  <si>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</si>
  <si>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</si>
  <si>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</si>
  <si>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</si>
  <si>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</si>
  <si>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</si>
  <si>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</si>
  <si>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</si>
  <si>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</si>
  <si>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</si>
  <si>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</si>
  <si>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</si>
  <si>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</si>
  <si>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</si>
  <si>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</si>
  <si>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</si>
  <si>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</si>
  <si>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</si>
  <si>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</si>
  <si>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</si>
  <si>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</si>
  <si>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</si>
  <si>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</si>
  <si>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</si>
  <si>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</si>
  <si>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</si>
  <si>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</si>
  <si>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</si>
  <si>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</si>
  <si>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</si>
  <si>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</si>
  <si>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</si>
  <si>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</si>
  <si>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</si>
  <si>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</si>
  <si>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</si>
  <si>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</si>
  <si>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</si>
  <si>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</si>
  <si>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</si>
  <si>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</si>
  <si>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</si>
  <si>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</si>
  <si>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</si>
  <si>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</si>
  <si>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</si>
  <si>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</si>
  <si>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</si>
  <si>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</si>
  <si>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</si>
  <si>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</si>
  <si>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</si>
  <si>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</si>
  <si>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</si>
  <si>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</si>
  <si>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</si>
  <si>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</si>
  <si>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</si>
  <si>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</si>
  <si>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</si>
  <si>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</si>
  <si>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</si>
  <si>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</si>
  <si>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</si>
  <si>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</si>
  <si>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</si>
  <si>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</si>
  <si>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</si>
  <si>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</si>
  <si>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</si>
  <si>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</si>
  <si>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</si>
  <si>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</si>
  <si>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</si>
  <si>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</si>
  <si>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</si>
  <si>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</si>
  <si>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</si>
  <si>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</si>
  <si>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</si>
  <si>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</si>
  <si>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</si>
  <si>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</si>
  <si>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</si>
  <si>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</si>
  <si>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</si>
  <si>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</si>
  <si>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</si>
  <si>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</si>
  <si>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</si>
  <si>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</si>
  <si>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</si>
  <si>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</si>
  <si>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</si>
  <si>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</si>
  <si>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</si>
  <si>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</si>
  <si>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</si>
  <si>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</si>
  <si>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</si>
  <si>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</si>
  <si>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</si>
  <si>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</si>
  <si>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</si>
  <si>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</si>
  <si>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</si>
  <si>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</si>
  <si>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</si>
  <si>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</si>
  <si>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</si>
  <si>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</si>
  <si>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</si>
  <si>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</si>
  <si>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</si>
  <si>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</si>
  <si>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</si>
  <si>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</si>
  <si>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</si>
  <si>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</si>
  <si>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</si>
  <si>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</si>
  <si>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</si>
  <si>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</si>
  <si>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</si>
  <si>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</si>
  <si>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</si>
  <si>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</si>
  <si>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</si>
  <si>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</si>
  <si>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</si>
  <si>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</si>
  <si>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</si>
  <si>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</si>
  <si>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</si>
  <si>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</si>
  <si>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</si>
  <si>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</si>
  <si>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</si>
  <si>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</si>
  <si>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</si>
  <si>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</si>
  <si>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</si>
  <si>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</si>
  <si>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</si>
  <si>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</si>
  <si>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</si>
  <si>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</si>
  <si>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</si>
  <si>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</si>
  <si>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</si>
  <si>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</si>
  <si>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</si>
  <si>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</si>
  <si>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</si>
  <si>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</si>
  <si>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</si>
  <si>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</si>
  <si>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</si>
  <si>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</si>
  <si>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</si>
  <si>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</si>
  <si>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</si>
  <si>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</si>
  <si>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</si>
  <si>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</si>
  <si>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</si>
  <si>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</si>
  <si>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</si>
  <si>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</si>
  <si>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</si>
  <si>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</si>
  <si>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</si>
  <si>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</si>
  <si>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</si>
  <si>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</si>
  <si>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</si>
  <si>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</si>
  <si>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</si>
  <si>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</si>
  <si>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</si>
  <si>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</si>
  <si>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</si>
  <si>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</si>
  <si>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</si>
  <si>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</si>
  <si>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</si>
  <si>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</si>
  <si>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</si>
  <si>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</si>
  <si>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</si>
  <si>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</si>
  <si>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</si>
  <si>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</si>
  <si>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</si>
  <si>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</si>
  <si>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</si>
  <si>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</si>
  <si>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</si>
  <si>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</si>
  <si>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</si>
  <si>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</si>
  <si>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</si>
  <si>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</si>
  <si>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</si>
  <si>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</si>
  <si>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</si>
  <si>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</si>
  <si>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</si>
  <si>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</si>
  <si>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</si>
  <si>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</si>
  <si>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</si>
  <si>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</si>
  <si>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</si>
  <si>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</si>
  <si>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</si>
  <si>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</si>
  <si>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</si>
  <si>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</si>
  <si>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</si>
  <si>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</si>
  <si>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</si>
  <si>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</si>
  <si>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</si>
  <si>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</si>
  <si>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</si>
  <si>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</si>
  <si>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</si>
  <si>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</si>
  <si>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</si>
  <si>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</si>
  <si>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</si>
  <si>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</si>
  <si>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</si>
  <si>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</si>
  <si>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</si>
  <si>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</si>
  <si>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</si>
  <si>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</si>
  <si>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</si>
  <si>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</si>
  <si>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</si>
  <si>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</si>
  <si>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</si>
  <si>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</si>
  <si>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</si>
  <si>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</si>
  <si>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</si>
  <si>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</si>
  <si>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</si>
  <si>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</si>
  <si>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</si>
  <si>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</si>
  <si>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</si>
  <si>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</si>
  <si>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</si>
  <si>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</si>
  <si>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</si>
  <si>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</si>
  <si>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</si>
  <si>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</si>
  <si>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</si>
  <si>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</si>
  <si>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</si>
  <si>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</si>
  <si>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</si>
  <si>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</si>
  <si>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</si>
  <si>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</si>
  <si>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</si>
  <si>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</si>
  <si>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</si>
  <si>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</si>
  <si>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</si>
  <si>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</si>
  <si>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</si>
  <si>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</si>
  <si>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</si>
  <si>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</si>
  <si>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</si>
  <si>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</si>
  <si>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</si>
  <si>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</si>
  <si>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</si>
  <si>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</si>
  <si>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</si>
  <si>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</si>
  <si>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</si>
  <si>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</si>
  <si>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</si>
  <si>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</si>
  <si>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</si>
  <si>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</si>
  <si>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</si>
  <si>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</si>
  <si>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</si>
  <si>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</si>
  <si>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</si>
  <si>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</si>
  <si>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</si>
  <si>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</si>
  <si>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</si>
  <si>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</si>
  <si>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</si>
  <si>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</si>
  <si>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</si>
  <si>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</si>
  <si>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</si>
  <si>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</si>
  <si>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</si>
  <si>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</si>
  <si>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</si>
  <si>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</si>
  <si>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</si>
  <si>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</si>
  <si>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</si>
  <si>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</si>
  <si>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</si>
  <si>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</si>
  <si>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</si>
  <si>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</si>
  <si>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</si>
  <si>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</si>
  <si>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</si>
  <si>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</si>
  <si>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</si>
  <si>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</si>
  <si>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</si>
  <si>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</si>
  <si>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</si>
  <si>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</si>
  <si>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</si>
  <si>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</si>
  <si>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</si>
  <si>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</si>
  <si>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</si>
  <si>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</si>
  <si>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</si>
  <si>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</si>
  <si>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</si>
  <si>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</si>
  <si>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</si>
  <si>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</si>
  <si>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</si>
  <si>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</si>
  <si>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</si>
  <si>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</si>
  <si>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</si>
  <si>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</si>
  <si>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</si>
  <si>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</si>
  <si>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</si>
  <si>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</si>
  <si>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</si>
  <si>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</si>
  <si>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</si>
  <si>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</si>
  <si>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</si>
  <si>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</si>
  <si>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</si>
  <si>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</si>
  <si>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</si>
  <si>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</si>
  <si>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</si>
  <si>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</si>
  <si>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</si>
  <si>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</si>
  <si>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</si>
  <si>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</si>
  <si>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</si>
  <si>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</si>
  <si>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</si>
  <si>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</si>
  <si>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</si>
  <si>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</si>
  <si>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</si>
  <si>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</si>
  <si>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</si>
  <si>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</si>
  <si>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</si>
  <si>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</si>
  <si>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</si>
  <si>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</si>
  <si>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</si>
  <si>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</si>
  <si>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</si>
  <si>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</si>
  <si>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</si>
  <si>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</si>
  <si>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</si>
  <si>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</si>
  <si>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</si>
  <si>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</si>
  <si>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</si>
  <si>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</si>
  <si>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</si>
  <si>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</si>
  <si>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</si>
  <si>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</si>
  <si>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</si>
  <si>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</si>
  <si>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</si>
  <si>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</si>
  <si>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</si>
  <si>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</si>
  <si>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</si>
  <si>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</si>
  <si>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</si>
  <si>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</si>
  <si>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</si>
  <si>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</si>
  <si>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</si>
  <si>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</si>
  <si>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</si>
  <si>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</si>
  <si>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</si>
  <si>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</si>
  <si>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</si>
  <si>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</si>
  <si>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</si>
  <si>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</si>
  <si>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</si>
  <si>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</si>
  <si>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</si>
  <si>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</si>
  <si>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</si>
  <si>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</si>
  <si>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</si>
  <si>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</si>
  <si>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</si>
  <si>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</si>
  <si>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</si>
  <si>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</si>
  <si>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</si>
  <si>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</si>
  <si>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</si>
  <si>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</si>
  <si>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</si>
  <si>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</si>
  <si>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</si>
  <si>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</si>
  <si>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</si>
  <si>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</si>
  <si>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</si>
  <si>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</si>
  <si>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</si>
  <si>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</si>
  <si>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</si>
  <si>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</si>
  <si>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</si>
  <si>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</si>
  <si>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</si>
  <si>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</si>
  <si>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</si>
  <si>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</si>
  <si>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</si>
  <si>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</si>
  <si>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</si>
  <si>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</si>
  <si>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</si>
  <si>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</si>
  <si>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</si>
  <si>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</si>
  <si>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</si>
  <si>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</si>
  <si>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</si>
  <si>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</si>
  <si>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</si>
  <si>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</si>
  <si>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</si>
  <si>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</si>
  <si>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</si>
  <si>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</si>
  <si>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</si>
  <si>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</si>
  <si>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</si>
  <si>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</si>
  <si>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</si>
  <si>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</si>
  <si>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</si>
  <si>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</si>
  <si>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</si>
  <si>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</si>
  <si>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</si>
  <si>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</si>
  <si>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</si>
  <si>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</si>
  <si>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</si>
  <si>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</si>
  <si>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</si>
  <si>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</si>
  <si>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</si>
  <si>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</si>
  <si>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</si>
  <si>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</si>
  <si>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</si>
  <si>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</si>
  <si>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</si>
  <si>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</si>
  <si>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</si>
  <si>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</si>
  <si>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</si>
  <si>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</si>
  <si>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</si>
  <si>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</si>
  <si>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</si>
  <si>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</si>
  <si>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</si>
  <si>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</si>
  <si>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</si>
  <si>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</si>
  <si>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</si>
  <si>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</si>
  <si>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</si>
  <si>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</si>
  <si>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</si>
  <si>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</si>
  <si>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</si>
  <si>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</si>
  <si>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</si>
  <si>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</si>
  <si>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</si>
  <si>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</si>
  <si>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</si>
  <si>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</si>
  <si>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</si>
  <si>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</si>
  <si>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</si>
  <si>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</si>
  <si>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</si>
  <si>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</si>
  <si>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</si>
  <si>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</si>
  <si>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</si>
  <si>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</si>
  <si>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</si>
  <si>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</si>
  <si>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</si>
  <si>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</si>
  <si>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</si>
  <si>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</si>
  <si>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</si>
  <si>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</si>
  <si>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</si>
  <si>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</si>
  <si>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</si>
  <si>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</si>
  <si>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</si>
  <si>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</si>
  <si>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</si>
  <si>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</si>
  <si>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</si>
  <si>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</si>
  <si>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</si>
  <si>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</si>
  <si>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</si>
  <si>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</si>
  <si>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</si>
  <si>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</si>
  <si>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</si>
  <si>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</si>
  <si>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</si>
  <si>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</si>
  <si>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</si>
  <si>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</si>
  <si>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</si>
  <si>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</si>
  <si>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</si>
  <si>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</si>
  <si>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</si>
  <si>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</si>
  <si>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</si>
  <si>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</si>
  <si>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</si>
  <si>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</si>
  <si>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</si>
  <si>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</si>
  <si>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</si>
  <si>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</si>
  <si>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</si>
  <si>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</si>
  <si>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</si>
  <si>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</si>
  <si>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</si>
  <si>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</si>
  <si>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</si>
  <si>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</si>
  <si>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</si>
  <si>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</si>
  <si>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</si>
  <si>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</si>
  <si>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</si>
  <si>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</si>
  <si>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</si>
  <si>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</si>
  <si>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</si>
  <si>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</si>
  <si>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</si>
  <si>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</si>
  <si>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</si>
  <si>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</si>
  <si>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</si>
  <si>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</si>
  <si>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</si>
  <si>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</si>
  <si>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</si>
  <si>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</si>
  <si>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</si>
  <si>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</si>
  <si>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</si>
  <si>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</si>
  <si>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</si>
  <si>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</si>
  <si>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</si>
  <si>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</si>
  <si>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</si>
  <si>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</si>
  <si>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</si>
  <si>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</si>
  <si>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</si>
  <si>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</si>
  <si>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</si>
  <si>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</si>
  <si>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</si>
  <si>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</si>
  <si>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</si>
  <si>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</si>
  <si>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</si>
  <si>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</si>
  <si>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</si>
  <si>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</si>
  <si>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</si>
  <si>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</si>
  <si>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</si>
  <si>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</si>
  <si>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</si>
  <si>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</si>
  <si>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</si>
  <si>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</si>
  <si>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</si>
  <si>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</si>
  <si>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</si>
  <si>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</si>
  <si>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</si>
  <si>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</si>
  <si>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</si>
  <si>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</si>
  <si>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</si>
  <si>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</si>
  <si>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</si>
  <si>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</si>
  <si>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</si>
  <si>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</si>
  <si>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</si>
  <si>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</si>
  <si>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</si>
  <si>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</si>
  <si>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</si>
  <si>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</si>
  <si>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</si>
  <si>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</si>
  <si>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</si>
  <si>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</si>
  <si>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</si>
  <si>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</si>
  <si>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</si>
  <si>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</si>
  <si>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</si>
  <si>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</si>
  <si>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</si>
  <si>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</si>
  <si>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</si>
  <si>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</si>
  <si>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</si>
  <si>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</si>
  <si>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</si>
  <si>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</si>
  <si>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</si>
  <si>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</si>
  <si>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</si>
  <si>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</si>
  <si>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</si>
  <si>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</si>
  <si>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</si>
  <si>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</si>
  <si>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</si>
  <si>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</si>
  <si>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</si>
  <si>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</si>
  <si>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</si>
  <si>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</si>
  <si>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</si>
  <si>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</si>
  <si>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</si>
  <si>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</si>
  <si>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</si>
  <si>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</si>
  <si>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</si>
  <si>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</si>
  <si>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</si>
  <si>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</si>
  <si>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</si>
  <si>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</si>
  <si>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</si>
  <si>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</si>
  <si>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</si>
  <si>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</si>
  <si>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</si>
  <si>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</si>
  <si>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</si>
  <si>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</si>
  <si>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</si>
  <si>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</si>
  <si>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</si>
  <si>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</si>
  <si>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</si>
  <si>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</si>
  <si>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</si>
  <si>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</si>
  <si>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</si>
  <si>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</si>
  <si>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</si>
  <si>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</si>
  <si>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</si>
  <si>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</si>
  <si>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</si>
  <si>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</si>
  <si>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</si>
  <si>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</si>
  <si>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</si>
  <si>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</si>
  <si>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</si>
  <si>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</si>
  <si>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</si>
  <si>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</si>
  <si>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</si>
  <si>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</si>
  <si>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</si>
  <si>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</si>
  <si>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</si>
  <si>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</si>
  <si>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</si>
  <si>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</si>
  <si>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</si>
  <si>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</si>
  <si>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</si>
  <si>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</si>
  <si>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</si>
  <si>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</si>
  <si>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</si>
  <si>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</si>
  <si>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</si>
  <si>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</si>
  <si>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</si>
  <si>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</si>
  <si>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</si>
  <si>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</si>
  <si>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</si>
  <si>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</si>
  <si>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</si>
  <si>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</si>
  <si>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</si>
  <si>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</si>
  <si>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</si>
  <si>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</si>
  <si>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</si>
  <si>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</si>
  <si>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</si>
  <si>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</si>
  <si>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</si>
  <si>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</si>
  <si>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</si>
  <si>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</si>
  <si>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</si>
  <si>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</si>
  <si>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</si>
  <si>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</si>
  <si>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</si>
  <si>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</si>
  <si>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</si>
  <si>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</si>
  <si>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</si>
  <si>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</si>
  <si>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</si>
  <si>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</si>
  <si>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</si>
  <si>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</si>
  <si>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</si>
  <si>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</si>
  <si>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</si>
  <si>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</si>
  <si>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</si>
  <si>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</si>
  <si>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</si>
  <si>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</si>
  <si>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</si>
  <si>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</si>
  <si>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</si>
  <si>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</si>
  <si>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</si>
  <si>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</si>
  <si>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</si>
  <si>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</si>
  <si>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</si>
  <si>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</si>
  <si>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</si>
  <si>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</si>
  <si>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</si>
  <si>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</si>
  <si>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</si>
  <si>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</si>
  <si>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</si>
  <si>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</si>
  <si>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</si>
  <si>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</si>
  <si>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</si>
  <si>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</si>
  <si>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</si>
  <si>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</si>
  <si>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</si>
  <si>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</si>
  <si>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</si>
  <si>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</si>
  <si>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</si>
  <si>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</si>
  <si>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</si>
  <si>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</si>
  <si>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</si>
  <si>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</si>
  <si>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</si>
  <si>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</si>
  <si>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</si>
  <si>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</si>
  <si>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</si>
  <si>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</si>
  <si>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</si>
  <si>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</si>
  <si>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</si>
  <si>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</si>
  <si>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</si>
  <si>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</si>
  <si>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</si>
  <si>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</si>
  <si>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</si>
  <si>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</si>
  <si>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</si>
  <si>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</si>
  <si>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</si>
  <si>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</si>
  <si>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</si>
  <si>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</si>
  <si>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</si>
  <si>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</si>
  <si>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</si>
  <si>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</si>
  <si>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</si>
  <si>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</si>
  <si>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</si>
  <si>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</si>
  <si>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</si>
  <si>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</si>
  <si>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</si>
  <si>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</si>
  <si>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</si>
  <si>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</si>
  <si>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</si>
  <si>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</si>
  <si>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</si>
  <si>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</si>
  <si>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</si>
  <si>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</si>
  <si>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</si>
  <si>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</si>
  <si>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</si>
  <si>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</si>
  <si>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</si>
  <si>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</si>
  <si>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</si>
  <si>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</si>
  <si>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</si>
  <si>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</si>
  <si>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</si>
  <si>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</si>
  <si>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</si>
  <si>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</si>
  <si>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</si>
  <si>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</si>
  <si>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</si>
  <si>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</si>
  <si>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</si>
  <si>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</si>
  <si>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</si>
  <si>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</si>
  <si>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</si>
  <si>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</si>
  <si>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</si>
  <si>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</si>
  <si>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</si>
  <si>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</si>
  <si>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</si>
  <si>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</si>
  <si>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</si>
  <si>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</si>
  <si>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</si>
  <si>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</si>
  <si>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</si>
  <si>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</si>
  <si>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</si>
  <si>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</si>
  <si>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</si>
  <si>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</si>
  <si>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</si>
  <si>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</si>
  <si>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</si>
  <si>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</si>
  <si>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</si>
  <si>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</si>
  <si>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</si>
  <si>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</si>
  <si>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</si>
  <si>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</si>
  <si>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</si>
  <si>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</si>
  <si>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</si>
  <si>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</si>
  <si>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</si>
  <si>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</si>
  <si>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</si>
  <si>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</si>
  <si>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</si>
  <si>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</si>
  <si>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</si>
  <si>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</si>
  <si>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</si>
  <si>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</si>
  <si>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</si>
  <si>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</si>
  <si>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</si>
  <si>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</si>
  <si>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</si>
  <si>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</si>
  <si>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</si>
  <si>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</si>
  <si>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</si>
  <si>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</si>
  <si>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</si>
  <si>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</si>
  <si>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</si>
  <si>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</si>
  <si>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</si>
  <si>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</si>
  <si>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</si>
  <si>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</si>
  <si>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</si>
  <si>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</si>
  <si>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</si>
  <si>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</si>
  <si>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</si>
  <si>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</si>
  <si>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</si>
  <si>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</si>
  <si>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</si>
  <si>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</si>
  <si>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</si>
  <si>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</si>
  <si>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</si>
  <si>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</si>
  <si>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</si>
  <si>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</si>
  <si>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</si>
  <si>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</si>
  <si>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</si>
  <si>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</si>
  <si>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</si>
  <si>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</si>
  <si>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</si>
  <si>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</si>
  <si>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</si>
  <si>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</si>
  <si>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</si>
  <si>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</si>
  <si>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</si>
  <si>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</si>
  <si>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</si>
  <si>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</si>
  <si>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</si>
  <si>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</si>
  <si>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</si>
  <si>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</si>
  <si>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</si>
  <si>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</si>
  <si>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</si>
  <si>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</si>
  <si>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</si>
  <si>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</si>
  <si>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</si>
  <si>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</si>
  <si>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</si>
  <si>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</si>
  <si>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</si>
  <si>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</si>
  <si>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</si>
  <si>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</si>
  <si>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</si>
  <si>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</si>
  <si>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</si>
  <si>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</si>
  <si>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</si>
  <si>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</si>
  <si>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</si>
  <si>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</si>
  <si>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</si>
  <si>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</si>
  <si>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</si>
  <si>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</si>
  <si>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</si>
  <si>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</si>
  <si>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</si>
  <si>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</si>
  <si>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</si>
  <si>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</si>
  <si>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</si>
  <si>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</si>
  <si>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</si>
  <si>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</si>
  <si>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</si>
  <si>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</si>
  <si>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</si>
  <si>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</si>
  <si>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</si>
  <si>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</si>
  <si>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</si>
  <si>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</si>
  <si>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</si>
  <si>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</si>
  <si>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</si>
  <si>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</si>
  <si>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</si>
  <si>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</si>
  <si>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</si>
  <si>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</si>
  <si>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</si>
  <si>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</si>
  <si>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</si>
  <si>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</si>
  <si>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</si>
  <si>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</si>
  <si>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</si>
  <si>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</si>
  <si>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</si>
  <si>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</si>
  <si>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</si>
  <si>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</si>
  <si>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</si>
  <si>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</si>
  <si>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</si>
  <si>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</si>
  <si>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</si>
  <si>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</si>
  <si>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</si>
  <si>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</si>
  <si>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</si>
  <si>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</si>
  <si>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</si>
  <si>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</si>
  <si>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</si>
  <si>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</si>
  <si>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</si>
  <si>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</si>
  <si>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</si>
  <si>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</si>
  <si>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</si>
  <si>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</si>
  <si>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</si>
  <si>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</si>
  <si>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</si>
  <si>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</si>
  <si>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</si>
  <si>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</si>
  <si>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</si>
  <si>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</si>
  <si>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</si>
  <si>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</si>
  <si>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</si>
  <si>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</si>
  <si>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</si>
  <si>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</si>
  <si>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</si>
  <si>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</si>
  <si>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</si>
  <si>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</si>
  <si>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</si>
  <si>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</si>
  <si>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</si>
  <si>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</si>
  <si>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</si>
  <si>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</si>
  <si>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</si>
  <si>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</si>
  <si>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</si>
  <si>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</si>
  <si>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</si>
  <si>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</si>
  <si>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</si>
  <si>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</si>
  <si>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</si>
  <si>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</si>
  <si>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</si>
  <si>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</si>
  <si>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</si>
  <si>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</si>
  <si>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</si>
  <si>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</si>
  <si>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</si>
  <si>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</si>
  <si>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</si>
  <si>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</si>
  <si>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</si>
  <si>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</si>
  <si>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</si>
  <si>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</si>
  <si>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</si>
  <si>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</si>
  <si>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</si>
  <si>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</si>
  <si>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</si>
  <si>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</si>
  <si>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</si>
  <si>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</si>
  <si>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</si>
  <si>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</si>
  <si>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</si>
  <si>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</si>
  <si>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</si>
  <si>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</si>
  <si>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</si>
  <si>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</si>
  <si>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</si>
  <si>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</si>
  <si>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</si>
  <si>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</si>
  <si>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</si>
  <si>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</si>
  <si>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</si>
  <si>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</si>
  <si>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</si>
  <si>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</si>
  <si>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</si>
  <si>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</si>
  <si>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</si>
  <si>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</si>
  <si>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</si>
  <si>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</si>
  <si>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</si>
  <si>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</si>
  <si>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</si>
  <si>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</si>
  <si>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</si>
  <si>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</si>
  <si>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</si>
  <si>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</si>
  <si>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</si>
  <si>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</si>
  <si>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</si>
  <si>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</si>
  <si>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</si>
  <si>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</si>
  <si>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</si>
  <si>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</si>
  <si>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</si>
  <si>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</si>
  <si>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</si>
  <si>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</si>
  <si>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</si>
  <si>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</si>
  <si>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</si>
  <si>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</si>
  <si>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</si>
  <si>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</si>
  <si>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</si>
  <si>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</si>
  <si>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</si>
  <si>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</si>
  <si>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</si>
  <si>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</si>
  <si>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</si>
  <si>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</si>
  <si>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</si>
  <si>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</si>
  <si>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</si>
  <si>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</si>
  <si>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</si>
  <si>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</si>
  <si>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</si>
  <si>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</si>
  <si>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</si>
  <si>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</si>
  <si>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</si>
  <si>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</si>
  <si>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</si>
  <si>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</si>
  <si>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</si>
  <si>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</si>
  <si>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</si>
  <si>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</si>
  <si>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</si>
  <si>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</si>
  <si>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</si>
  <si>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</si>
  <si>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</si>
  <si>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</si>
  <si>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</si>
  <si>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</si>
  <si>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</si>
  <si>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</si>
  <si>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</si>
  <si>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</si>
  <si>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</si>
  <si>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</si>
  <si>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</si>
  <si>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</si>
  <si>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</si>
  <si>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</si>
  <si>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</si>
  <si>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</si>
  <si>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</si>
  <si>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</si>
  <si>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</si>
  <si>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</si>
  <si>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</si>
  <si>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</si>
  <si>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</si>
  <si>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</si>
  <si>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</si>
  <si>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</si>
  <si>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</si>
  <si>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</si>
  <si>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</si>
  <si>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</si>
  <si>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</si>
  <si>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</si>
  <si>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</si>
  <si>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</si>
  <si>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</si>
  <si>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</si>
  <si>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</si>
  <si>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</si>
  <si>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</si>
  <si>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</si>
  <si>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</si>
  <si>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</si>
  <si>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</si>
  <si>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</si>
  <si>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</si>
  <si>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</si>
  <si>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</si>
  <si>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</si>
  <si>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</si>
  <si>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</si>
  <si>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</si>
  <si>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</si>
  <si>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</si>
  <si>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</si>
  <si>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</si>
  <si>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</si>
  <si>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</si>
  <si>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</si>
  <si>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</si>
  <si>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</si>
  <si>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</si>
  <si>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</si>
  <si>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</si>
  <si>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</si>
  <si>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</si>
  <si>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</si>
  <si>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</si>
  <si>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</si>
  <si>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</si>
  <si>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</si>
  <si>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</si>
  <si>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</si>
  <si>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</si>
  <si>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</si>
  <si>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</si>
  <si>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</si>
  <si>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</si>
  <si>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</si>
  <si>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</si>
  <si>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</si>
  <si>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</si>
  <si>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</si>
  <si>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</si>
  <si>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</si>
  <si>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</si>
  <si>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</si>
  <si>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</si>
  <si>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</si>
  <si>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</si>
  <si>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</si>
  <si>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</si>
  <si>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</si>
  <si>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</si>
  <si>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</si>
  <si>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</si>
  <si>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</si>
  <si>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</si>
  <si>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</si>
  <si>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</si>
  <si>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</si>
  <si>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</si>
  <si>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</si>
  <si>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</si>
  <si>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</si>
  <si>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</si>
  <si>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</si>
  <si>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</si>
  <si>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</si>
  <si>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</si>
  <si>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</si>
  <si>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</si>
  <si>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</si>
  <si>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</si>
  <si>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</si>
  <si>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</si>
  <si>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</si>
  <si>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</si>
  <si>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</si>
  <si>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</si>
  <si>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</si>
  <si>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</si>
  <si>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</si>
  <si>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</si>
  <si>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</si>
  <si>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</si>
  <si>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</si>
  <si>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</si>
  <si>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</si>
  <si>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</si>
  <si>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</si>
  <si>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</si>
  <si>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</si>
  <si>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</si>
  <si>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</si>
  <si>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</si>
  <si>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</si>
  <si>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</si>
  <si>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</si>
  <si>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</si>
  <si>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</si>
  <si>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</si>
  <si>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</si>
  <si>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</si>
  <si>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</si>
  <si>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</si>
  <si>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</si>
  <si>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</si>
  <si>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</si>
  <si>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</si>
  <si>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</si>
  <si>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</si>
  <si>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</si>
  <si>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</si>
  <si>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</si>
  <si>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</si>
  <si>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</si>
  <si>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</si>
  <si>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</si>
  <si>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</si>
  <si>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</si>
  <si>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</si>
  <si>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</si>
  <si>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</si>
  <si>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</si>
  <si>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</si>
  <si>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</si>
  <si>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</si>
  <si>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</si>
  <si>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</si>
  <si>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</si>
  <si>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</si>
  <si>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</si>
  <si>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</si>
  <si>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</si>
  <si>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</si>
  <si>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</si>
  <si>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</si>
  <si>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</si>
  <si>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</si>
  <si>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</si>
  <si>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</si>
  <si>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</si>
  <si>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</si>
  <si>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</si>
  <si>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</si>
  <si>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</si>
  <si>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</si>
  <si>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</si>
  <si>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</si>
  <si>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</si>
  <si>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</si>
  <si>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</si>
  <si>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</si>
  <si>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</si>
  <si>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</si>
  <si>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</si>
  <si>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</si>
  <si>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</si>
  <si>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</si>
  <si>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</si>
  <si>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</si>
  <si>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</si>
  <si>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</si>
  <si>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</si>
  <si>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</si>
  <si>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</si>
  <si>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</si>
  <si>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</si>
  <si>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</si>
  <si>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</si>
  <si>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</si>
  <si>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</si>
  <si>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</si>
  <si>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</si>
  <si>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</si>
  <si>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</si>
  <si>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</si>
  <si>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</si>
  <si>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</si>
  <si>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</si>
  <si>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</si>
  <si>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</si>
  <si>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</si>
  <si>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</si>
  <si>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</si>
  <si>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</si>
  <si>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</si>
  <si>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</si>
  <si>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</si>
  <si>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</si>
  <si>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</si>
  <si>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</si>
  <si>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</si>
  <si>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</si>
  <si>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</si>
  <si>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</si>
  <si>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</si>
  <si>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</si>
  <si>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</si>
  <si>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</si>
  <si>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</si>
  <si>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</si>
  <si>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</si>
  <si>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</si>
  <si>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</si>
  <si>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</si>
  <si>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</si>
  <si>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</si>
  <si>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</si>
  <si>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</si>
  <si>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</si>
  <si>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</si>
  <si>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</si>
  <si>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</si>
  <si>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</si>
  <si>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</si>
  <si>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</si>
  <si>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</si>
  <si>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</si>
  <si>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</si>
  <si>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</si>
  <si>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</si>
  <si>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</si>
  <si>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</si>
  <si>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</si>
  <si>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</si>
  <si>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</si>
  <si>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</si>
  <si>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</si>
  <si>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</si>
  <si>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</si>
  <si>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</si>
  <si>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</si>
  <si>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</si>
  <si>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</si>
  <si>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</si>
  <si>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</si>
  <si>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</si>
  <si>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</si>
  <si>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</si>
  <si>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</si>
  <si>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</si>
  <si>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</si>
  <si>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</si>
  <si>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</si>
  <si>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</si>
  <si>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</si>
  <si>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</si>
  <si>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</si>
  <si>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</si>
  <si>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</si>
  <si>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</si>
  <si>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</si>
  <si>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</si>
  <si>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</si>
  <si>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</si>
  <si>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</si>
  <si>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</si>
  <si>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</si>
  <si>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</si>
  <si>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</si>
  <si>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</si>
  <si>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</si>
  <si>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</si>
  <si>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</si>
  <si>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</si>
  <si>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</si>
  <si>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</si>
  <si>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</si>
  <si>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</si>
  <si>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</si>
  <si>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</si>
  <si>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</si>
  <si>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</si>
  <si>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</si>
  <si>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</si>
  <si>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</si>
  <si>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</si>
  <si>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</si>
  <si>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</si>
  <si>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</si>
  <si>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</si>
  <si>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</si>
  <si>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</si>
  <si>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</si>
  <si>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</si>
  <si>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</si>
  <si>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</si>
  <si>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</si>
  <si>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</si>
  <si>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</si>
  <si>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</si>
  <si>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</si>
  <si>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</si>
  <si>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</si>
  <si>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</si>
  <si>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</si>
  <si>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</si>
  <si>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</si>
  <si>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</si>
  <si>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</si>
  <si>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</si>
  <si>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</si>
  <si>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</si>
  <si>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</si>
  <si>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</si>
  <si>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</si>
  <si>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</si>
  <si>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</si>
  <si>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</si>
  <si>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</si>
  <si>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</si>
  <si>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</si>
  <si>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</si>
  <si>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</si>
  <si>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</si>
  <si>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</si>
  <si>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</si>
  <si>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</si>
  <si>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</si>
  <si>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</si>
  <si>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</si>
  <si>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</si>
  <si>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</si>
  <si>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</si>
  <si>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</si>
  <si>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</si>
  <si>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</si>
  <si>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</si>
  <si>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</si>
  <si>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</si>
  <si>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</si>
  <si>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</si>
  <si>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</si>
  <si>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</si>
  <si>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</si>
  <si>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</si>
  <si>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</si>
  <si>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</si>
  <si>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</si>
  <si>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</si>
  <si>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</si>
  <si>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</si>
  <si>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</si>
  <si>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</si>
  <si>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</si>
  <si>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</si>
  <si>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</si>
  <si>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</si>
  <si>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</si>
  <si>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</si>
  <si>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</si>
  <si>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</si>
  <si>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</si>
  <si>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</si>
  <si>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</si>
  <si>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</si>
  <si>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</si>
  <si>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</si>
  <si>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</si>
  <si>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</si>
  <si>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</si>
  <si>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</si>
  <si>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</si>
  <si>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</si>
  <si>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</si>
  <si>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</si>
  <si>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</si>
  <si>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</si>
  <si>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</si>
  <si>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</si>
  <si>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</si>
  <si>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</si>
  <si>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</si>
  <si>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</si>
  <si>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</si>
  <si>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</si>
  <si>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</si>
  <si>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</si>
  <si>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</si>
  <si>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</si>
  <si>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</si>
  <si>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</si>
  <si>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</si>
  <si>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</si>
  <si>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</si>
  <si>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</si>
  <si>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</si>
  <si>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</si>
  <si>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</si>
  <si>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</si>
  <si>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</si>
  <si>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</si>
  <si>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</si>
  <si>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</si>
  <si>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</si>
  <si>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</si>
  <si>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</si>
  <si>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</si>
  <si>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</si>
  <si>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</si>
  <si>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</si>
  <si>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</si>
  <si>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</si>
  <si>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</si>
  <si>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</si>
  <si>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</si>
  <si>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</si>
  <si>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</si>
  <si>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</si>
  <si>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</si>
  <si>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</si>
  <si>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</si>
  <si>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</si>
  <si>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</si>
  <si>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</si>
  <si>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</si>
  <si>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</si>
  <si>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</si>
  <si>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</si>
  <si>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</si>
  <si>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</si>
  <si>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</si>
  <si>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</si>
  <si>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</si>
  <si>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</si>
  <si>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</si>
  <si>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</si>
  <si>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</si>
  <si>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</si>
  <si>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</si>
  <si>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</si>
  <si>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</si>
  <si>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</si>
  <si>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</si>
  <si>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</si>
  <si>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</si>
  <si>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</si>
  <si>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</si>
  <si>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</si>
  <si>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</si>
  <si>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</si>
  <si>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</si>
  <si>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</si>
  <si>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</si>
  <si>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</si>
  <si>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</si>
  <si>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</si>
  <si>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</si>
  <si>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</si>
  <si>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</si>
  <si>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</si>
  <si>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</si>
  <si>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</si>
  <si>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</si>
  <si>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</si>
  <si>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</si>
  <si>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</si>
  <si>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</si>
  <si>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</si>
  <si>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</si>
  <si>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</si>
  <si>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</si>
  <si>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</si>
  <si>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</si>
  <si>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</si>
  <si>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</si>
  <si>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</si>
  <si>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</si>
  <si>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</si>
  <si>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</si>
  <si>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</si>
  <si>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</si>
  <si>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</si>
  <si>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</si>
  <si>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</si>
  <si>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</si>
  <si>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</si>
  <si>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</si>
  <si>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</si>
  <si>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</si>
  <si>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</si>
  <si>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</si>
  <si>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</si>
  <si>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</si>
  <si>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</si>
  <si>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</si>
  <si>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</si>
  <si>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</si>
  <si>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</si>
  <si>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</si>
  <si>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</si>
  <si>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</si>
  <si>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</si>
  <si>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</si>
  <si>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</si>
  <si>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</si>
  <si>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</si>
  <si>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</si>
  <si>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</si>
  <si>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</si>
  <si>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</si>
  <si>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</si>
  <si>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</si>
  <si>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</si>
  <si>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</si>
  <si>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</si>
  <si>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</si>
  <si>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</si>
  <si>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</si>
  <si>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</si>
  <si>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</si>
  <si>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</si>
  <si>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</si>
  <si>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</si>
  <si>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</si>
  <si>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</si>
  <si>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</si>
  <si>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</si>
  <si>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</si>
  <si>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</si>
  <si>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</si>
  <si>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</si>
  <si>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</si>
  <si>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</si>
  <si>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</si>
  <si>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</si>
  <si>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</si>
  <si>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</si>
  <si>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</si>
  <si>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</si>
  <si>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</si>
  <si>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</si>
  <si>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</si>
  <si>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</si>
  <si>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</si>
  <si>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</si>
  <si>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</si>
  <si>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</si>
  <si>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</si>
  <si>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</si>
  <si>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</si>
  <si>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</si>
  <si>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</si>
  <si>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</si>
  <si>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</si>
  <si>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</si>
  <si>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</si>
  <si>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</si>
  <si>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</si>
  <si>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</si>
  <si>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</si>
  <si>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</si>
  <si>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</si>
  <si>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</si>
  <si>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</si>
  <si>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</si>
  <si>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</si>
  <si>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</si>
  <si>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</si>
  <si>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</si>
  <si>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</si>
  <si>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</si>
  <si>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</si>
  <si>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</si>
  <si>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</si>
  <si>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</si>
  <si>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</si>
  <si>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</si>
  <si>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</si>
  <si>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</si>
  <si>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</si>
  <si>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</si>
  <si>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</si>
  <si>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</si>
  <si>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</si>
  <si>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</si>
  <si>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</si>
  <si>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</si>
  <si>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</si>
  <si>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</si>
  <si>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</si>
  <si>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</si>
  <si>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</si>
  <si>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</si>
  <si>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</si>
  <si>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</si>
  <si>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</si>
  <si>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</si>
  <si>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</si>
  <si>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</si>
  <si>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</si>
  <si>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</si>
  <si>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</si>
  <si>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</si>
  <si>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</si>
  <si>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</si>
  <si>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</si>
  <si>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</si>
  <si>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</si>
  <si>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</si>
  <si>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</si>
  <si>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</si>
  <si>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</si>
  <si>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</si>
  <si>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</si>
  <si>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</si>
  <si>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</si>
  <si>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</si>
  <si>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</si>
  <si>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</si>
  <si>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</si>
  <si>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</si>
  <si>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</si>
  <si>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</si>
  <si>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</si>
  <si>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</si>
  <si>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</si>
  <si>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</si>
  <si>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</si>
  <si>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</si>
  <si>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</si>
  <si>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</si>
  <si>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</si>
  <si>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</si>
  <si>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</si>
  <si>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</si>
  <si>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</si>
  <si>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</si>
  <si>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</si>
  <si>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</si>
  <si>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</si>
  <si>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</si>
  <si>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</si>
  <si>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</si>
  <si>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</si>
  <si>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</si>
  <si>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</si>
  <si>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</si>
  <si>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</si>
  <si>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</si>
  <si>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</si>
  <si>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</si>
  <si>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</si>
  <si>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</si>
  <si>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</si>
  <si>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</si>
  <si>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</si>
  <si>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</si>
  <si>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</si>
  <si>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</si>
  <si>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</si>
  <si>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</si>
  <si>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</si>
  <si>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</si>
  <si>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</si>
  <si>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</si>
  <si>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</si>
  <si>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</si>
  <si>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</si>
  <si>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</si>
  <si>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</si>
  <si>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</si>
  <si>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</si>
  <si>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</si>
  <si>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</si>
  <si>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</si>
  <si>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</si>
  <si>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</si>
  <si>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</si>
  <si>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</si>
  <si>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</si>
  <si>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</si>
  <si>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</si>
  <si>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</si>
  <si>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</si>
  <si>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</si>
  <si>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</si>
  <si>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</si>
  <si>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</si>
  <si>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</si>
  <si>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</si>
  <si>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</si>
  <si>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</si>
  <si>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</si>
  <si>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</si>
  <si>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</si>
  <si>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</si>
  <si>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</si>
  <si>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</si>
  <si>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</si>
  <si>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</si>
  <si>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</si>
  <si>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</si>
  <si>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</si>
  <si>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</si>
  <si>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</si>
  <si>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</si>
  <si>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</si>
  <si>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</si>
  <si>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</si>
  <si>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</si>
  <si>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</si>
  <si>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</si>
  <si>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</si>
  <si>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</si>
  <si>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</si>
  <si>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</si>
  <si>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</si>
  <si>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</si>
  <si>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</si>
  <si>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</si>
  <si>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</si>
  <si>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</si>
  <si>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</si>
  <si>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</si>
  <si>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</si>
  <si>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</si>
  <si>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</si>
  <si>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</si>
  <si>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</si>
  <si>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</si>
  <si>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</si>
  <si>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</si>
  <si>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</si>
  <si>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</si>
  <si>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</si>
  <si>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</si>
  <si>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</si>
  <si>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</si>
  <si>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</si>
  <si>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</si>
  <si>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</si>
  <si>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</si>
  <si>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</si>
  <si>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</si>
  <si>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</si>
  <si>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</si>
  <si>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</si>
  <si>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</si>
  <si>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</si>
  <si>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</si>
  <si>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</si>
  <si>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</si>
  <si>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</si>
  <si>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</si>
  <si>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</si>
  <si>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</si>
  <si>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</si>
  <si>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</si>
  <si>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</si>
  <si>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</si>
  <si>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</si>
  <si>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</si>
  <si>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</si>
  <si>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</si>
  <si>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</si>
  <si>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</si>
  <si>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</si>
  <si>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</si>
  <si>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</si>
  <si>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</si>
  <si>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</si>
  <si>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</si>
  <si>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</si>
  <si>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</si>
  <si>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</si>
  <si>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</si>
  <si>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</si>
  <si>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</si>
  <si>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</si>
  <si>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</si>
  <si>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</si>
  <si>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</si>
  <si>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</si>
  <si>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</si>
  <si>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</si>
  <si>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</si>
  <si>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</si>
  <si>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</si>
  <si>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</si>
  <si>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</si>
  <si>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</si>
  <si>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</si>
  <si>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</si>
  <si>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</si>
  <si>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</si>
  <si>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</si>
  <si>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</si>
  <si>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</si>
  <si>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</si>
  <si>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</si>
  <si>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</si>
  <si>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</si>
  <si>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</si>
  <si>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</si>
  <si>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</si>
  <si>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</si>
  <si>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</si>
  <si>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</si>
  <si>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</si>
  <si>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</si>
  <si>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</si>
  <si>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</si>
  <si>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</si>
  <si>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</si>
  <si>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</si>
  <si>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</si>
  <si>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</si>
  <si>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</si>
  <si>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</si>
  <si>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</si>
  <si>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</si>
  <si>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</si>
  <si>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</si>
  <si>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</si>
  <si>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</si>
  <si>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</si>
  <si>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</si>
  <si>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</si>
  <si>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</si>
  <si>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</si>
  <si>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</si>
  <si>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</si>
  <si>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</si>
  <si>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</si>
  <si>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</si>
  <si>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</si>
  <si>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</si>
  <si>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</si>
  <si>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</si>
  <si>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</si>
  <si>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</si>
  <si>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</si>
  <si>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</si>
  <si>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</si>
  <si>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</si>
  <si>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</si>
  <si>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</si>
  <si>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</si>
  <si>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</si>
  <si>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</si>
  <si>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</si>
  <si>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</si>
  <si>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</si>
  <si>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</si>
  <si>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</si>
  <si>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</si>
  <si>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</si>
  <si>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</si>
  <si>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</si>
  <si>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</si>
  <si>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</si>
  <si>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</si>
  <si>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</si>
  <si>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</si>
  <si>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</si>
  <si>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</si>
  <si>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</si>
  <si>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</si>
  <si>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</si>
  <si>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</si>
  <si>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</si>
  <si>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</si>
  <si>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</si>
  <si>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</si>
  <si>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</si>
  <si>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</si>
  <si>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</si>
  <si>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</si>
  <si>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</si>
  <si>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</si>
  <si>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</si>
  <si>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</si>
  <si>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</si>
  <si>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</si>
  <si>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</si>
  <si>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</si>
  <si>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</si>
  <si>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</si>
  <si>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</si>
  <si>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</si>
  <si>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</si>
  <si>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</si>
  <si>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</si>
  <si>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</si>
  <si>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</si>
  <si>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</si>
  <si>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</si>
  <si>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</si>
  <si>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</si>
  <si>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</si>
  <si>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</si>
  <si>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</si>
  <si>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</si>
  <si>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</si>
  <si>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</si>
  <si>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</si>
  <si>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</si>
  <si>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</si>
  <si>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</si>
  <si>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</si>
  <si>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</si>
  <si>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</si>
  <si>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</si>
  <si>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</si>
  <si>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</si>
  <si>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</si>
  <si>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</si>
  <si>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</si>
  <si>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</si>
  <si>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</si>
  <si>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</si>
  <si>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</si>
  <si>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</si>
  <si>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</si>
  <si>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</si>
  <si>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</si>
  <si>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</si>
  <si>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</si>
  <si>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</si>
  <si>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</si>
  <si>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</si>
  <si>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</si>
  <si>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</si>
  <si>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</si>
  <si>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</si>
  <si>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</si>
  <si>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</si>
  <si>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</si>
  <si>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</si>
  <si>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</si>
  <si>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</si>
  <si>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</si>
  <si>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</si>
  <si>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</si>
  <si>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</si>
  <si>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</si>
  <si>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</si>
  <si>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</si>
  <si>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</si>
  <si>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</si>
  <si>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</si>
  <si>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</si>
  <si>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</si>
  <si>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</si>
  <si>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</si>
  <si>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</si>
  <si>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</si>
  <si>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</si>
  <si>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</si>
  <si>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</si>
  <si>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</si>
  <si>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</si>
  <si>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</si>
  <si>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</si>
  <si>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</si>
  <si>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</si>
  <si>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</si>
  <si>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</si>
  <si>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</si>
  <si>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</si>
  <si>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</si>
  <si>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</si>
  <si>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</si>
  <si>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</si>
  <si>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</si>
  <si>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</si>
  <si>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</si>
  <si>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</si>
  <si>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</si>
  <si>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</si>
  <si>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</si>
  <si>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</si>
  <si>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</si>
  <si>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</si>
  <si>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</si>
  <si>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</si>
  <si>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</si>
  <si>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</si>
  <si>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</si>
  <si>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</si>
  <si>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</si>
  <si>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</si>
  <si>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</si>
  <si>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</si>
  <si>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</si>
  <si>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</si>
  <si>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</si>
  <si>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</si>
  <si>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</si>
  <si>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</si>
  <si>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</si>
  <si>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</si>
  <si>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</si>
  <si>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</si>
  <si>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</si>
  <si>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</si>
  <si>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</si>
  <si>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</si>
  <si>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</si>
  <si>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</si>
  <si>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</si>
  <si>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</si>
  <si>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</si>
  <si>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</si>
  <si>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</si>
  <si>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</si>
  <si>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</si>
  <si>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</si>
  <si>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</si>
  <si>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</si>
  <si>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</si>
  <si>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</si>
  <si>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</si>
  <si>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</si>
  <si>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</si>
  <si>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</si>
  <si>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</si>
  <si>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</si>
  <si>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</si>
  <si>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</si>
  <si>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</si>
  <si>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</si>
  <si>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</si>
  <si>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</si>
  <si>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</si>
  <si>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</si>
  <si>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</si>
  <si>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</si>
  <si>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</si>
  <si>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</si>
  <si>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</si>
  <si>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</si>
  <si>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</si>
  <si>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</si>
  <si>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</si>
  <si>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</si>
  <si>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</si>
  <si>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</si>
  <si>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</si>
  <si>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</si>
  <si>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</si>
  <si>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</si>
  <si>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</si>
  <si>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</si>
  <si>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</si>
  <si>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</si>
  <si>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</si>
  <si>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</si>
  <si>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</si>
  <si>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</si>
  <si>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</si>
  <si>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</si>
  <si>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</si>
  <si>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</si>
  <si>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</si>
  <si>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</si>
  <si>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</si>
  <si>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</si>
  <si>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</si>
  <si>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</si>
  <si>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</si>
  <si>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</si>
  <si>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</si>
  <si>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</si>
  <si>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</si>
  <si>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</si>
  <si>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</si>
  <si>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</si>
  <si>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</si>
  <si>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</si>
  <si>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</si>
  <si>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</si>
  <si>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</si>
  <si>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</si>
  <si>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</si>
  <si>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</si>
  <si>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</si>
  <si>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</si>
  <si>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</si>
  <si>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</si>
  <si>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</si>
  <si>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</si>
  <si>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</si>
  <si>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</si>
  <si>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</si>
  <si>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</si>
  <si>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</si>
  <si>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</si>
  <si>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</si>
  <si>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</si>
  <si>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</si>
  <si>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</si>
  <si>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</si>
  <si>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</si>
  <si>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</si>
  <si>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</si>
  <si>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</si>
  <si>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</si>
  <si>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</si>
  <si>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</si>
  <si>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</si>
  <si>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</si>
  <si>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</si>
  <si>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</si>
  <si>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</si>
  <si>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</si>
  <si>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</si>
  <si>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</si>
  <si>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</si>
  <si>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</si>
  <si>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</si>
  <si>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</si>
  <si>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</si>
  <si>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</si>
  <si>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</si>
  <si>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</si>
  <si>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</si>
  <si>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</si>
  <si>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</si>
  <si>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</si>
  <si>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</si>
  <si>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</si>
  <si>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</si>
  <si>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</si>
  <si>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</si>
  <si>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</si>
  <si>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</si>
  <si>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</si>
  <si>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</si>
  <si>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</si>
  <si>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</si>
  <si>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</si>
  <si>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</si>
  <si>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</si>
  <si>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</si>
  <si>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</si>
  <si>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</si>
  <si>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</si>
  <si>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</si>
  <si>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</si>
  <si>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</si>
  <si>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</si>
  <si>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</si>
  <si>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</si>
  <si>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</si>
  <si>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</si>
  <si>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</si>
  <si>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</si>
  <si>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</si>
  <si>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</si>
  <si>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</si>
  <si>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</si>
  <si>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</si>
  <si>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</si>
  <si>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</si>
  <si>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</si>
  <si>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</si>
  <si>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</si>
  <si>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</si>
  <si>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</si>
  <si>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</si>
  <si>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</si>
  <si>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</si>
  <si>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</si>
  <si>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</si>
  <si>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</si>
  <si>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</si>
  <si>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</si>
  <si>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</si>
  <si>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</si>
  <si>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</si>
  <si>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</si>
  <si>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</si>
  <si>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</si>
  <si>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</si>
  <si>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</si>
  <si>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</si>
  <si>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</si>
  <si>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</si>
  <si>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</si>
  <si>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</si>
  <si>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</si>
  <si>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</si>
  <si>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</si>
  <si>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</si>
  <si>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</si>
  <si>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</si>
  <si>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</si>
  <si>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</si>
  <si>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</si>
  <si>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</si>
  <si>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</si>
  <si>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</si>
  <si>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</si>
  <si>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</si>
  <si>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</si>
  <si>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</si>
  <si>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</si>
  <si>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</si>
  <si>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</si>
  <si>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</si>
  <si>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</si>
  <si>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</si>
  <si>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</si>
  <si>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</si>
  <si>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</si>
  <si>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</si>
  <si>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</si>
  <si>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</si>
  <si>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</si>
  <si>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</si>
  <si>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</si>
  <si>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</si>
  <si>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</si>
  <si>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</si>
  <si>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</si>
  <si>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</si>
  <si>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</si>
  <si>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</si>
  <si>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</si>
  <si>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</si>
  <si>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</si>
  <si>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</si>
  <si>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</si>
  <si>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</si>
  <si>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</si>
  <si>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</si>
  <si>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</si>
  <si>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</si>
  <si>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</si>
  <si>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</si>
  <si>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</si>
  <si>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</si>
  <si>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</si>
  <si>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</si>
  <si>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</si>
  <si>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</si>
  <si>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</si>
  <si>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</si>
  <si>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</si>
  <si>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</si>
  <si>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</si>
  <si>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</si>
  <si>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</si>
  <si>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</si>
  <si>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</si>
  <si>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</si>
  <si>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</si>
  <si>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</si>
  <si>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</si>
  <si>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</si>
  <si>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</si>
  <si>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</si>
  <si>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</si>
  <si>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</si>
  <si>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</si>
  <si>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</si>
  <si>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</si>
  <si>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</si>
  <si>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</si>
  <si>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</si>
  <si>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</si>
  <si>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</si>
  <si>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</si>
  <si>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</si>
  <si>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</si>
  <si>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</si>
  <si>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</si>
  <si>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</si>
  <si>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</si>
  <si>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</si>
  <si>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</si>
  <si>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</si>
  <si>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</si>
  <si>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</si>
  <si>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</si>
  <si>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</si>
  <si>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</si>
  <si>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</si>
  <si>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</si>
  <si>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</si>
  <si>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</si>
  <si>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</si>
  <si>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</si>
  <si>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</si>
  <si>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</si>
  <si>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</si>
  <si>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</si>
  <si>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</si>
  <si>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</si>
  <si>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</si>
  <si>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</si>
  <si>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</si>
  <si>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</si>
  <si>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</si>
  <si>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</si>
  <si>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</si>
  <si>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</si>
  <si>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</si>
  <si>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</si>
  <si>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</si>
  <si>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</si>
  <si>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</si>
  <si>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</si>
  <si>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</si>
  <si>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</si>
  <si>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</si>
  <si>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</si>
  <si>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</si>
  <si>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</si>
  <si>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</si>
  <si>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</si>
  <si>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</si>
  <si>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</si>
  <si>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</si>
  <si>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</si>
  <si>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</si>
  <si>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</si>
  <si>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</si>
  <si>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</si>
  <si>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</si>
  <si>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</si>
  <si>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</si>
  <si>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</si>
  <si>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</si>
  <si>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</si>
  <si>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</si>
  <si>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</si>
  <si>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</si>
  <si>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</si>
  <si>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</si>
  <si>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</si>
  <si>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</si>
  <si>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</si>
  <si>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</si>
  <si>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</si>
  <si>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</si>
  <si>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</si>
  <si>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</si>
  <si>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</si>
  <si>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</si>
  <si>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</si>
  <si>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</si>
  <si>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</si>
  <si>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</si>
  <si>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</si>
  <si>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</si>
  <si>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</si>
  <si>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</si>
  <si>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</si>
  <si>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</si>
  <si>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</si>
  <si>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</si>
  <si>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</si>
  <si>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</si>
  <si>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</si>
  <si>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</si>
  <si>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</si>
  <si>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</si>
  <si>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</si>
  <si>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</si>
  <si>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</si>
  <si>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</si>
  <si>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</si>
  <si>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</si>
  <si>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</si>
  <si>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</si>
  <si>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</si>
  <si>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</si>
  <si>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</si>
  <si>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</si>
  <si>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</si>
  <si>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</si>
  <si>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</si>
  <si>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</si>
  <si>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</si>
  <si>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</si>
  <si>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</si>
  <si>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</si>
  <si>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</si>
  <si>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</si>
  <si>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</si>
  <si>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</si>
  <si>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</si>
  <si>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</si>
  <si>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</si>
  <si>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</si>
  <si>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</si>
  <si>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</si>
  <si>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</si>
  <si>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</si>
  <si>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</si>
  <si>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</si>
  <si>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</si>
  <si>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</si>
  <si>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</si>
  <si>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</si>
  <si>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</si>
  <si>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</si>
  <si>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</si>
  <si>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</si>
  <si>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</si>
  <si>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</si>
  <si>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</si>
  <si>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</si>
  <si>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</si>
  <si>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</si>
  <si>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</si>
  <si>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</si>
  <si>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</si>
  <si>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</si>
  <si>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</si>
  <si>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</si>
  <si>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</si>
  <si>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</si>
  <si>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</si>
  <si>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</si>
  <si>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</si>
  <si>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</si>
  <si>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</si>
  <si>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</si>
  <si>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</si>
  <si>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</si>
  <si>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</si>
  <si>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</si>
  <si>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</si>
  <si>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</si>
  <si>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</si>
  <si>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</si>
  <si>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</si>
  <si>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</si>
  <si>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</si>
  <si>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</si>
  <si>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</si>
  <si>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</si>
  <si>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</si>
  <si>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</si>
  <si>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</si>
  <si>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</si>
  <si>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</si>
  <si>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</si>
  <si>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</si>
  <si>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</si>
  <si>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</si>
  <si>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</si>
  <si>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</si>
  <si>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</si>
  <si>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</si>
  <si>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</si>
  <si>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</si>
  <si>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</si>
  <si>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</si>
  <si>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</si>
  <si>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</si>
  <si>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</si>
  <si>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</si>
  <si>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</si>
  <si>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</si>
  <si>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</si>
  <si>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</si>
  <si>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</si>
  <si>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</si>
  <si>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</si>
  <si>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</si>
  <si>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</si>
  <si>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</si>
  <si>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</si>
  <si>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</si>
  <si>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</si>
  <si>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</si>
  <si>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</si>
  <si>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</si>
  <si>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</si>
  <si>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</si>
  <si>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</si>
  <si>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</si>
  <si>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</si>
  <si>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</si>
  <si>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</si>
  <si>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</si>
  <si>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</si>
  <si>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</si>
  <si>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</si>
  <si>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</si>
  <si>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</si>
  <si>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</si>
  <si>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</si>
  <si>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</si>
  <si>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</si>
  <si>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</si>
  <si>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</si>
  <si>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</si>
  <si>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</si>
  <si>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</si>
  <si>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</si>
  <si>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</si>
  <si>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</si>
  <si>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</si>
  <si>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</si>
  <si>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</si>
  <si>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</si>
  <si>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</si>
  <si>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</si>
  <si>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</si>
  <si>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</si>
  <si>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</si>
  <si>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</si>
  <si>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</si>
  <si>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</si>
  <si>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</si>
  <si>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</si>
  <si>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</si>
  <si>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</si>
  <si>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</si>
  <si>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</si>
  <si>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</si>
  <si>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</si>
  <si>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</si>
  <si>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</si>
  <si>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</si>
  <si>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</si>
  <si>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</si>
  <si>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</si>
  <si>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</si>
  <si>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</si>
  <si>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</si>
  <si>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</si>
  <si>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</si>
  <si>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</si>
  <si>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</si>
  <si>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</si>
  <si>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</si>
  <si>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</si>
  <si>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</si>
  <si>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</si>
  <si>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</si>
  <si>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</si>
  <si>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</si>
  <si>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</si>
  <si>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</si>
  <si>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</si>
  <si>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</si>
  <si>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</si>
  <si>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</si>
  <si>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</si>
  <si>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</si>
  <si>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</si>
  <si>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</si>
  <si>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</si>
  <si>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</si>
  <si>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</si>
  <si>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</si>
  <si>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</si>
  <si>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</si>
  <si>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</si>
  <si>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</si>
  <si>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</si>
  <si>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</si>
  <si>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</si>
  <si>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</si>
  <si>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</si>
  <si>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</si>
  <si>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</si>
  <si>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</si>
  <si>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</si>
  <si>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</si>
  <si>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</si>
  <si>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</si>
  <si>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</si>
  <si>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</si>
  <si>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</si>
  <si>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</si>
  <si>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</si>
  <si>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</si>
  <si>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</si>
  <si>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</si>
  <si>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</si>
  <si>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</si>
  <si>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</si>
  <si>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</si>
  <si>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</si>
  <si>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</si>
  <si>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</si>
  <si>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</si>
  <si>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</si>
  <si>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</si>
  <si>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</si>
  <si>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</si>
  <si>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</si>
  <si>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</si>
  <si>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</si>
  <si>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</si>
  <si>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</si>
  <si>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</si>
  <si>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</si>
  <si>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</si>
  <si>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</si>
  <si>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</si>
  <si>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</si>
  <si>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</si>
  <si>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</si>
  <si>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</si>
  <si>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</si>
  <si>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</si>
  <si>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</si>
  <si>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</si>
  <si>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</si>
  <si>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</si>
  <si>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</si>
  <si>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</si>
  <si>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</si>
  <si>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</si>
  <si>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</si>
  <si>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</si>
  <si>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</si>
  <si>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</si>
  <si>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</si>
  <si>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</si>
  <si>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</si>
  <si>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</si>
  <si>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</si>
  <si>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</si>
  <si>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</si>
  <si>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</si>
  <si>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</si>
  <si>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</si>
  <si>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</si>
  <si>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</si>
  <si>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</si>
  <si>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</si>
  <si>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</si>
  <si>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</si>
  <si>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</si>
  <si>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</si>
  <si>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</si>
  <si>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</si>
  <si>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</si>
  <si>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</si>
  <si>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</si>
  <si>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</si>
  <si>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</si>
  <si>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</si>
  <si>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</si>
  <si>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</si>
  <si>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</si>
  <si>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</si>
  <si>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</si>
  <si>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</si>
  <si>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</si>
  <si>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</si>
  <si>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</si>
  <si>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</si>
  <si>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</si>
  <si>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</si>
  <si>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</si>
  <si>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</si>
  <si>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</si>
  <si>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</si>
  <si>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</si>
  <si>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</si>
  <si>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</si>
  <si>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</si>
  <si>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</si>
  <si>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</si>
  <si>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</si>
  <si>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</si>
  <si>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</si>
  <si>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</si>
  <si>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</si>
  <si>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</si>
  <si>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</si>
  <si>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</si>
  <si>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</si>
  <si>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</si>
  <si>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</si>
  <si>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</si>
  <si>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</si>
  <si>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</si>
  <si>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</si>
  <si>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</si>
  <si>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</si>
  <si>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</si>
  <si>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</si>
  <si>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</si>
  <si>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</si>
  <si>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</si>
  <si>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</si>
  <si>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</si>
  <si>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</si>
  <si>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</si>
  <si>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</si>
  <si>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</si>
  <si>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</si>
  <si>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</si>
  <si>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</si>
  <si>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</si>
  <si>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</si>
  <si>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</si>
  <si>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</si>
  <si>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</si>
  <si>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</si>
  <si>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</si>
  <si>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</si>
  <si>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</si>
  <si>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</si>
  <si>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</si>
  <si>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</si>
  <si>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</si>
  <si>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</si>
  <si>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</si>
  <si>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</si>
  <si>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</si>
  <si>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</si>
  <si>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</si>
  <si>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</si>
  <si>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</si>
  <si>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</si>
  <si>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</si>
  <si>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</si>
  <si>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</si>
  <si>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</si>
  <si>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</si>
  <si>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</si>
  <si>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</si>
  <si>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</si>
  <si>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</si>
  <si>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</si>
  <si>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</si>
  <si>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</si>
  <si>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</si>
  <si>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</si>
  <si>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</si>
  <si>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</si>
  <si>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</si>
  <si>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</si>
  <si>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</si>
  <si>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</si>
  <si>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</si>
  <si>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</si>
  <si>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</si>
  <si>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</si>
  <si>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</si>
  <si>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</si>
  <si>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</si>
  <si>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</si>
  <si>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</si>
  <si>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</si>
  <si>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</si>
  <si>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</si>
  <si>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</si>
  <si>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</si>
  <si>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</si>
  <si>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</si>
  <si>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</si>
  <si>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</si>
  <si>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</si>
  <si>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</si>
  <si>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</si>
  <si>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</si>
  <si>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</si>
  <si>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</si>
  <si>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</si>
  <si>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</si>
  <si>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</si>
  <si>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</si>
  <si>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</si>
  <si>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</si>
  <si>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</si>
  <si>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</si>
  <si>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</si>
  <si>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</si>
  <si>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</si>
  <si>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</si>
  <si>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</si>
  <si>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</si>
  <si>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</si>
  <si>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</si>
  <si>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</si>
  <si>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</si>
  <si>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</si>
  <si>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</si>
  <si>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</si>
  <si>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</si>
  <si>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</si>
  <si>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</si>
  <si>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</si>
  <si>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</si>
  <si>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</si>
  <si>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</si>
  <si>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</si>
  <si>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</si>
  <si>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</si>
  <si>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</si>
  <si>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</si>
  <si>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</si>
  <si>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</si>
  <si>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</si>
  <si>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</si>
  <si>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</si>
  <si>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</si>
  <si>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</si>
  <si>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</si>
  <si>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</si>
  <si>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</si>
  <si>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</si>
  <si>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</si>
  <si>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</si>
  <si>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</si>
  <si>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</si>
  <si>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</si>
  <si>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</si>
  <si>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</si>
  <si>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</si>
  <si>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</si>
  <si>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</si>
  <si>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</si>
  <si>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</si>
  <si>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</si>
  <si>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</si>
  <si>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</si>
  <si>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</si>
  <si>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</si>
  <si>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</si>
  <si>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</si>
  <si>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</si>
  <si>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</si>
  <si>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</si>
  <si>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</si>
  <si>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</si>
  <si>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</si>
  <si>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</si>
  <si>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</si>
  <si>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</si>
  <si>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</si>
  <si>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</si>
  <si>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</si>
  <si>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</si>
  <si>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</si>
  <si>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</si>
  <si>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</si>
  <si>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</si>
  <si>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</si>
  <si>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</si>
  <si>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</si>
  <si>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</si>
  <si>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</si>
  <si>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</si>
  <si>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</si>
  <si>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</si>
  <si>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</si>
  <si>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</si>
  <si>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</si>
  <si>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</si>
  <si>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</si>
  <si>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</si>
  <si>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</si>
  <si>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</si>
  <si>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</si>
  <si>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</si>
  <si>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</si>
  <si>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</si>
  <si>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</si>
  <si>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</si>
  <si>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</si>
  <si>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</si>
  <si>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</si>
  <si>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</si>
  <si>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</si>
  <si>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</si>
  <si>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</si>
  <si>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</si>
  <si>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</si>
  <si>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</si>
  <si>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</si>
  <si>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</si>
  <si>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</si>
  <si>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</si>
  <si>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</si>
  <si>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</si>
  <si>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</si>
  <si>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</si>
  <si>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</si>
  <si>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</si>
  <si>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</si>
  <si>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</si>
  <si>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</si>
  <si>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</si>
  <si>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</si>
  <si>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</si>
  <si>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</si>
  <si>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</si>
  <si>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</si>
  <si>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</si>
  <si>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</si>
  <si>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</si>
  <si>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</si>
  <si>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</si>
  <si>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</si>
  <si>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</si>
  <si>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</si>
  <si>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</si>
  <si>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</si>
  <si>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</si>
  <si>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</si>
  <si>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</si>
  <si>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</si>
  <si>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</si>
  <si>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</si>
  <si>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</si>
  <si>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</si>
  <si>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</si>
  <si>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</si>
  <si>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</si>
  <si>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</si>
  <si>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</si>
  <si>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</si>
  <si>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</si>
  <si>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</si>
  <si>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</si>
  <si>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</si>
  <si>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</si>
  <si>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</si>
  <si>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</si>
  <si>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</si>
  <si>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</si>
  <si>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</si>
  <si>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</si>
  <si>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</si>
  <si>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</si>
  <si>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</si>
  <si>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</si>
  <si>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</si>
  <si>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</si>
  <si>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</si>
  <si>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</si>
  <si>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</si>
  <si>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</si>
  <si>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</si>
  <si>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</si>
  <si>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</si>
  <si>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</si>
  <si>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</si>
  <si>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</si>
  <si>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</si>
  <si>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</si>
  <si>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</si>
  <si>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</si>
  <si>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</si>
  <si>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</si>
  <si>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</si>
  <si>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</si>
  <si>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</si>
  <si>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</si>
  <si>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</si>
  <si>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</si>
  <si>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</si>
  <si>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</si>
  <si>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</si>
  <si>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</si>
  <si>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</si>
  <si>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</si>
  <si>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</si>
  <si>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</si>
  <si>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</si>
  <si>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</si>
  <si>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</si>
  <si>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</si>
  <si>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</si>
  <si>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</si>
  <si>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</si>
  <si>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</si>
  <si>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</si>
  <si>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</si>
  <si>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</si>
  <si>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</si>
  <si>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</si>
  <si>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</si>
  <si>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</si>
  <si>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</si>
  <si>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</si>
  <si>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</si>
  <si>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</si>
  <si>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</si>
  <si>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</si>
  <si>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</si>
  <si>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</si>
  <si>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</si>
  <si>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</si>
  <si>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</si>
  <si>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</si>
  <si>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</si>
  <si>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</si>
  <si>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</si>
  <si>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</si>
  <si>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</si>
  <si>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</si>
  <si>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</si>
  <si>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</si>
  <si>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</si>
  <si>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</si>
  <si>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</si>
  <si>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</si>
  <si>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</si>
  <si>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</si>
  <si>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</si>
  <si>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</si>
  <si>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</si>
  <si>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</si>
  <si>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</si>
  <si>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</si>
  <si>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</si>
  <si>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</si>
  <si>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</si>
  <si>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</si>
  <si>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</si>
  <si>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</si>
  <si>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</si>
  <si>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</si>
  <si>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</si>
  <si>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</si>
  <si>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</si>
  <si>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</si>
  <si>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</si>
  <si>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</si>
  <si>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</si>
  <si>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</si>
  <si>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</si>
  <si>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</si>
  <si>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</si>
  <si>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</si>
  <si>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</si>
  <si>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</si>
  <si>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</si>
  <si>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</si>
  <si>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</si>
  <si>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</si>
  <si>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</si>
  <si>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</si>
  <si>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</si>
  <si>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</si>
  <si>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</si>
  <si>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</si>
  <si>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</si>
  <si>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</si>
  <si>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</si>
  <si>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</si>
  <si>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</si>
  <si>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</si>
  <si>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</si>
  <si>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</si>
  <si>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</si>
  <si>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</si>
  <si>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</si>
  <si>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</si>
  <si>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</si>
  <si>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</si>
  <si>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</si>
  <si>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</si>
  <si>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</si>
  <si>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</si>
  <si>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</si>
  <si>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</si>
  <si>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</si>
  <si>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</si>
  <si>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</si>
  <si>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</si>
  <si>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</si>
  <si>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</si>
  <si>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</si>
  <si>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</si>
  <si>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</si>
  <si>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</si>
  <si>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</si>
  <si>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</si>
  <si>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</si>
  <si>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</si>
  <si>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</si>
  <si>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</si>
  <si>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</si>
  <si>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</si>
  <si>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</si>
  <si>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</si>
  <si>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</si>
  <si>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</si>
  <si>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</si>
  <si>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</si>
  <si>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</si>
  <si>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</si>
  <si>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</si>
  <si>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</si>
  <si>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</si>
  <si>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</si>
  <si>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</si>
  <si>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</si>
  <si>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</si>
  <si>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</si>
  <si>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</si>
  <si>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</si>
  <si>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</si>
  <si>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</si>
  <si>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</si>
  <si>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</si>
  <si>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</si>
  <si>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</si>
  <si>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</si>
  <si>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</si>
  <si>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</si>
  <si>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</si>
  <si>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</si>
  <si>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</si>
  <si>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</si>
  <si>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</si>
  <si>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</si>
  <si>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</si>
  <si>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</si>
  <si>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</si>
  <si>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</si>
  <si>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</si>
  <si>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</si>
  <si>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</si>
  <si>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</si>
  <si>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</si>
  <si>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</si>
  <si>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</si>
  <si>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</si>
  <si>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</si>
  <si>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</si>
  <si>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</si>
  <si>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</si>
  <si>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</si>
  <si>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</si>
  <si>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</si>
  <si>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</si>
  <si>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</si>
  <si>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</si>
  <si>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</si>
  <si>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</si>
  <si>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</si>
  <si>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</si>
  <si>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</si>
  <si>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</si>
  <si>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</si>
  <si>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</si>
  <si>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</si>
  <si>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</si>
  <si>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</si>
  <si>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</si>
  <si>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</si>
  <si>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</si>
  <si>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</si>
  <si>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</si>
  <si>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</si>
  <si>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</si>
  <si>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</si>
  <si>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</si>
  <si>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</si>
  <si>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</si>
  <si>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</si>
  <si>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</si>
  <si>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</si>
  <si>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</si>
  <si>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</si>
  <si>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</si>
  <si>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</si>
  <si>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</si>
  <si>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</si>
  <si>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</si>
  <si>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</si>
  <si>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</si>
  <si>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</si>
  <si>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</si>
  <si>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</si>
  <si>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</si>
  <si>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</si>
  <si>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</si>
  <si>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</si>
  <si>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</si>
  <si>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</si>
  <si>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</si>
  <si>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</si>
  <si>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</si>
  <si>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</si>
  <si>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</si>
  <si>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</si>
  <si>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</si>
  <si>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</si>
  <si>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</si>
  <si>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</si>
  <si>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</si>
  <si>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</si>
  <si>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</si>
  <si>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</si>
  <si>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</si>
  <si>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</si>
  <si>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</si>
  <si>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</si>
  <si>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</si>
  <si>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</si>
  <si>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</si>
  <si>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</si>
  <si>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</si>
  <si>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</si>
  <si>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</si>
  <si>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</si>
  <si>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</si>
  <si>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</si>
  <si>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</si>
  <si>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</si>
  <si>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</si>
  <si>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</si>
  <si>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</si>
  <si>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</si>
  <si>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</si>
  <si>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</si>
  <si>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</si>
  <si>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</si>
  <si>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</si>
  <si>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</si>
  <si>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</si>
  <si>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</si>
  <si>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</si>
  <si>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</si>
  <si>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</si>
  <si>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</si>
  <si>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</si>
  <si>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</si>
  <si>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</si>
  <si>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</si>
  <si>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</si>
  <si>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</si>
  <si>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</si>
  <si>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</si>
  <si>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</si>
  <si>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</si>
  <si>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</si>
  <si>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</si>
  <si>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</si>
  <si>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</si>
  <si>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</si>
  <si>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</si>
  <si>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</si>
  <si>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</si>
  <si>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</si>
  <si>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</si>
  <si>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</si>
  <si>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</si>
  <si>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</si>
  <si>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</si>
  <si>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</si>
  <si>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</si>
  <si>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</si>
  <si>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</si>
  <si>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</si>
  <si>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</si>
  <si>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</si>
  <si>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</si>
  <si>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</si>
  <si>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</si>
  <si>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</si>
  <si>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</si>
  <si>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</si>
  <si>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</si>
  <si>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</si>
  <si>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</si>
  <si>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</si>
  <si>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</si>
  <si>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</si>
  <si>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</si>
  <si>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</si>
  <si>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</si>
  <si>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</si>
  <si>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</si>
  <si>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</si>
  <si>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</si>
  <si>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</si>
  <si>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</si>
  <si>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</si>
  <si>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</si>
  <si>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</si>
  <si>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</si>
  <si>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</si>
  <si>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</si>
  <si>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</si>
  <si>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</si>
  <si>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</si>
  <si>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</si>
  <si>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</si>
  <si>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</si>
  <si>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</si>
  <si>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</si>
  <si>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</si>
  <si>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</si>
  <si>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</si>
  <si>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</si>
  <si>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</si>
  <si>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</si>
  <si>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</si>
  <si>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</si>
  <si>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</si>
  <si>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</si>
  <si>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</si>
  <si>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</si>
  <si>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</si>
  <si>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</si>
  <si>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</si>
  <si>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</si>
  <si>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</si>
  <si>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</si>
  <si>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</si>
  <si>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</si>
  <si>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</si>
  <si>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</si>
  <si>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</si>
  <si>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</si>
  <si>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</si>
  <si>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</si>
  <si>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</si>
  <si>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</si>
  <si>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</si>
  <si>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</si>
  <si>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</si>
  <si>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</si>
  <si>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</si>
  <si>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</si>
  <si>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</si>
  <si>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</si>
  <si>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</si>
  <si>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</si>
  <si>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</si>
  <si>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</si>
  <si>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</si>
  <si>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</si>
  <si>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</si>
  <si>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</si>
  <si>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</si>
  <si>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</si>
  <si>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</si>
  <si>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</si>
  <si>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</si>
  <si>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</si>
  <si>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</si>
  <si>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</si>
  <si>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</si>
  <si>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</si>
  <si>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</si>
  <si>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</si>
  <si>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</si>
  <si>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</si>
  <si>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</si>
  <si>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</si>
  <si>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</si>
  <si>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</si>
  <si>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</si>
  <si>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</si>
  <si>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</si>
  <si>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</si>
  <si>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</si>
  <si>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</si>
  <si>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</si>
  <si>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</si>
  <si>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</si>
  <si>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</si>
  <si>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</si>
  <si>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</si>
  <si>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</si>
  <si>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</si>
  <si>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</si>
  <si>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</si>
  <si>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</si>
  <si>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</si>
  <si>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</si>
  <si>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</si>
  <si>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</si>
  <si>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</si>
  <si>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</si>
  <si>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</si>
  <si>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</si>
  <si>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</si>
  <si>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</si>
  <si>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</si>
  <si>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</si>
  <si>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</si>
  <si>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</si>
  <si>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</si>
  <si>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</si>
  <si>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</si>
  <si>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</si>
  <si>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</si>
  <si>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</si>
  <si>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</si>
  <si>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</si>
  <si>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</si>
  <si>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</si>
  <si>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</si>
  <si>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</si>
  <si>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</si>
  <si>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</si>
  <si>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</si>
  <si>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</si>
  <si>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</si>
  <si>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</si>
  <si>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</si>
  <si>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</si>
  <si>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</si>
  <si>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</si>
  <si>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</si>
  <si>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</si>
  <si>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</si>
  <si>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</si>
  <si>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</si>
  <si>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</si>
  <si>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</si>
  <si>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</si>
  <si>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</si>
  <si>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</si>
  <si>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</si>
  <si>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</si>
  <si>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</si>
  <si>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</si>
  <si>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</si>
  <si>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</si>
  <si>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</si>
  <si>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</si>
  <si>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</si>
  <si>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</si>
  <si>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</si>
  <si>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</si>
  <si>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</si>
  <si>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</si>
  <si>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</si>
  <si>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</si>
  <si>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</si>
  <si>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</si>
  <si>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</si>
  <si>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</si>
  <si>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</si>
  <si>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</si>
  <si>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</si>
  <si>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</si>
  <si>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</si>
  <si>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</si>
  <si>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</si>
  <si>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</si>
  <si>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</si>
  <si>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</si>
  <si>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</si>
  <si>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</si>
  <si>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</si>
  <si>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</si>
  <si>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</si>
  <si>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</si>
  <si>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</si>
  <si>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</si>
  <si>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</si>
  <si>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</si>
  <si>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</si>
  <si>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</si>
  <si>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</si>
  <si>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</si>
  <si>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</si>
  <si>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</si>
  <si>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</si>
  <si>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</si>
  <si>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</si>
  <si>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</si>
  <si>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</si>
  <si>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</si>
  <si>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</si>
  <si>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</si>
  <si>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</si>
  <si>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</si>
  <si>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</si>
  <si>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</si>
  <si>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</si>
  <si>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</si>
  <si>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</si>
  <si>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</si>
  <si>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</si>
  <si>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</si>
  <si>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</si>
  <si>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</si>
  <si>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</si>
  <si>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</si>
  <si>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</si>
  <si>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</si>
  <si>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</si>
  <si>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</si>
  <si>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</si>
  <si>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</si>
  <si>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</si>
  <si>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</si>
  <si>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</si>
  <si>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</si>
  <si>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</si>
  <si>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</si>
  <si>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</si>
  <si>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</si>
  <si>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</si>
  <si>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</si>
  <si>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</si>
  <si>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</si>
  <si>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</si>
  <si>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</si>
  <si>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</si>
  <si>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</si>
  <si>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</si>
  <si>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</si>
  <si>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</si>
  <si>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</si>
  <si>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</si>
  <si>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</si>
  <si>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</si>
  <si>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</si>
  <si>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</si>
  <si>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</si>
  <si>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</si>
  <si>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</si>
  <si>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</si>
  <si>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</si>
  <si>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</si>
  <si>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</si>
  <si>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</si>
  <si>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</si>
  <si>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</si>
  <si>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</si>
  <si>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</si>
  <si>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</si>
  <si>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</si>
  <si>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</si>
  <si>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</si>
  <si>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</si>
  <si>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</si>
  <si>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</si>
  <si>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</si>
  <si>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</si>
  <si>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</si>
  <si>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</si>
  <si>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</si>
  <si>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</si>
  <si>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</si>
  <si>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</si>
  <si>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</si>
  <si>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</si>
  <si>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</si>
  <si>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</si>
  <si>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</si>
  <si>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</si>
  <si>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</si>
  <si>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</si>
  <si>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</si>
  <si>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</si>
  <si>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</si>
  <si>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</si>
  <si>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</si>
  <si>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</si>
  <si>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</si>
  <si>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</si>
  <si>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</si>
  <si>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</si>
  <si>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</si>
  <si>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</si>
  <si>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</si>
  <si>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</si>
  <si>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</si>
  <si>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</si>
  <si>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</si>
  <si>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</si>
  <si>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</si>
  <si>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</si>
  <si>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</si>
  <si>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</si>
  <si>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</si>
  <si>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</si>
  <si>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</si>
  <si>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</si>
  <si>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</si>
  <si>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</si>
  <si>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</si>
  <si>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</si>
  <si>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</si>
  <si>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</si>
  <si>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</si>
  <si>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</si>
  <si>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</si>
  <si>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</si>
  <si>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</si>
  <si>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</si>
  <si>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</si>
  <si>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</si>
  <si>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</si>
  <si>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</si>
  <si>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</si>
  <si>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</si>
  <si>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</si>
  <si>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</si>
  <si>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</si>
  <si>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</si>
  <si>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</si>
  <si>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</si>
  <si>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</si>
  <si>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</si>
  <si>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</si>
  <si>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</si>
  <si>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</si>
  <si>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</si>
  <si>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</si>
  <si>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</si>
  <si>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</si>
  <si>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</si>
  <si>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</si>
  <si>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</si>
  <si>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</si>
  <si>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</si>
  <si>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</si>
  <si>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</si>
  <si>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</si>
  <si>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</si>
  <si>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</si>
  <si>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</si>
  <si>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</si>
  <si>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</si>
  <si>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</si>
  <si>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</si>
  <si>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</si>
  <si>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</si>
  <si>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</si>
  <si>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</si>
  <si>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</si>
  <si>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</si>
  <si>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</si>
  <si>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</si>
  <si>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</si>
  <si>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</si>
  <si>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</si>
  <si>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</si>
  <si>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</si>
  <si>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</si>
  <si>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</si>
  <si>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</si>
  <si>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</si>
  <si>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</si>
  <si>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</si>
  <si>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</si>
  <si>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</si>
  <si>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</si>
  <si>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</si>
  <si>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</si>
  <si>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</si>
  <si>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</si>
  <si>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</si>
  <si>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</si>
  <si>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</si>
  <si>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</si>
  <si>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</si>
  <si>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</si>
  <si>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</si>
  <si>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</si>
  <si>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</si>
  <si>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</si>
  <si>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</si>
  <si>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</si>
  <si>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</si>
  <si>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</si>
  <si>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</si>
  <si>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</si>
  <si>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</si>
  <si>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</si>
  <si>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</si>
  <si>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</si>
  <si>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</si>
  <si>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</si>
  <si>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</si>
  <si>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</si>
  <si>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</si>
  <si>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</si>
  <si>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</si>
  <si>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</si>
  <si>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</si>
  <si>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</si>
  <si>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</si>
  <si>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</si>
  <si>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</si>
  <si>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</si>
  <si>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</si>
  <si>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</si>
  <si>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</si>
  <si>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</si>
  <si>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</si>
  <si>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</si>
  <si>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</si>
  <si>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</si>
  <si>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</si>
  <si>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</si>
  <si>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</si>
  <si>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</si>
  <si>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</si>
  <si>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</si>
  <si>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</si>
  <si>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</si>
  <si>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</si>
  <si>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</si>
  <si>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</si>
  <si>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</si>
  <si>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</si>
  <si>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</si>
  <si>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</si>
  <si>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</si>
  <si>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</si>
  <si>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</si>
  <si>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</si>
  <si>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</si>
  <si>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</si>
  <si>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</si>
  <si>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</si>
  <si>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</si>
  <si>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</si>
  <si>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</si>
  <si>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</si>
  <si>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</si>
  <si>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</si>
  <si>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</si>
  <si>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</si>
  <si>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</si>
  <si>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</si>
  <si>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</si>
  <si>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</si>
  <si>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</si>
  <si>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</si>
  <si>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</si>
  <si>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</si>
  <si>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</si>
  <si>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</si>
  <si>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</si>
  <si>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</si>
  <si>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</si>
  <si>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</si>
  <si>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</si>
  <si>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</si>
  <si>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</si>
  <si>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</si>
  <si>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</si>
  <si>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</si>
  <si>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</si>
  <si>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</si>
  <si>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</si>
  <si>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</si>
  <si>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</si>
  <si>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</si>
  <si>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</si>
  <si>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</si>
  <si>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</si>
  <si>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</si>
  <si>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</si>
  <si>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</si>
  <si>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</si>
  <si>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</si>
  <si>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</si>
  <si>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</si>
  <si>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</si>
  <si>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</si>
  <si>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</si>
  <si>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</si>
  <si>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</si>
  <si>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</si>
  <si>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</si>
  <si>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</si>
  <si>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</si>
  <si>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</si>
  <si>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</si>
  <si>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</si>
  <si>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</si>
  <si>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</si>
  <si>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</si>
  <si>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</si>
  <si>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</si>
  <si>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</si>
  <si>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</si>
  <si>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</si>
  <si>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</si>
  <si>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</si>
  <si>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</si>
  <si>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</si>
  <si>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</si>
  <si>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</si>
  <si>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</si>
  <si>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</si>
  <si>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</si>
  <si>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</si>
  <si>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</si>
  <si>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</si>
  <si>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</si>
  <si>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</si>
  <si>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</si>
  <si>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</si>
  <si>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</si>
  <si>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</si>
  <si>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</si>
  <si>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</si>
  <si>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</si>
  <si>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</si>
  <si>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</si>
  <si>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</si>
  <si>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</si>
  <si>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</si>
  <si>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</si>
  <si>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</si>
  <si>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</si>
  <si>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</si>
  <si>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</si>
  <si>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</si>
  <si>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</si>
  <si>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</si>
  <si>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</si>
  <si>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</si>
  <si>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</si>
  <si>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</si>
  <si>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</si>
  <si>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</si>
  <si>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</si>
  <si>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</si>
  <si>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</si>
  <si>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</si>
  <si>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</si>
  <si>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</si>
  <si>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</si>
  <si>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</si>
  <si>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</si>
  <si>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</si>
  <si>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</si>
  <si>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</si>
  <si>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</si>
  <si>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</si>
  <si>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</si>
  <si>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</si>
  <si>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</si>
  <si>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</si>
  <si>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</si>
  <si>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</si>
  <si>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</si>
  <si>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</si>
  <si>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</si>
  <si>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</si>
  <si>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</si>
  <si>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</si>
  <si>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</si>
  <si>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</si>
  <si>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</si>
  <si>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</si>
  <si>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</si>
  <si>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</si>
  <si>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</si>
  <si>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</si>
  <si>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</si>
  <si>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</si>
  <si>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</si>
  <si>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</si>
  <si>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</si>
  <si>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</si>
  <si>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</si>
  <si>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</si>
  <si>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</si>
  <si>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</si>
  <si>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</si>
  <si>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</si>
  <si>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</si>
  <si>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</si>
  <si>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</si>
  <si>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</si>
  <si>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</si>
  <si>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</si>
  <si>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</si>
  <si>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</si>
  <si>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</si>
  <si>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</si>
  <si>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</si>
  <si>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</si>
  <si>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</si>
  <si>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</si>
  <si>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</si>
  <si>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</si>
  <si>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</si>
  <si>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</si>
  <si>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</si>
  <si>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</si>
  <si>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</si>
  <si>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</si>
  <si>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</si>
  <si>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</si>
  <si>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</si>
  <si>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</si>
  <si>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</si>
  <si>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</si>
  <si>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</si>
  <si>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</si>
  <si>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</si>
  <si>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</si>
  <si>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</si>
  <si>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</si>
  <si>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</si>
  <si>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</si>
  <si>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</si>
  <si>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</si>
  <si>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</si>
  <si>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</si>
  <si>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</si>
  <si>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</si>
  <si>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</si>
  <si>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</si>
  <si>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</si>
  <si>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</si>
  <si>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</si>
  <si>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</si>
  <si>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</si>
  <si>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</si>
  <si>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</si>
  <si>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</si>
  <si>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</si>
  <si>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</si>
  <si>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</si>
  <si>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</si>
  <si>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</si>
  <si>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</si>
  <si>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</si>
  <si>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</si>
  <si>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</si>
  <si>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</si>
  <si>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</si>
  <si>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</si>
  <si>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</si>
  <si>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</si>
  <si>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</si>
  <si>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</si>
  <si>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</si>
  <si>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</si>
  <si>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</si>
  <si>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</si>
  <si>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</si>
  <si>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</si>
  <si>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</si>
  <si>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</si>
  <si>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</si>
  <si>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</si>
  <si>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</si>
  <si>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</si>
  <si>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</si>
  <si>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</si>
  <si>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</si>
  <si>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</si>
  <si>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</si>
  <si>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</si>
  <si>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</si>
  <si>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</si>
  <si>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</si>
  <si>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</si>
  <si>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</si>
  <si>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</si>
  <si>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</si>
  <si>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</si>
  <si>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</si>
  <si>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</si>
  <si>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</si>
  <si>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</si>
  <si>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</si>
  <si>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</si>
  <si>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</si>
  <si>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</si>
  <si>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</si>
  <si>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</si>
  <si>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</si>
  <si>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</si>
  <si>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</si>
  <si>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</si>
  <si>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</si>
  <si>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</si>
  <si>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</si>
  <si>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</si>
  <si>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</si>
  <si>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</si>
  <si>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</si>
  <si>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</si>
  <si>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</si>
  <si>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</si>
  <si>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</si>
  <si>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</si>
  <si>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</si>
  <si>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</si>
  <si>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</si>
  <si>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</si>
  <si>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</si>
  <si>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</si>
  <si>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</si>
  <si>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</si>
  <si>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</si>
  <si>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</si>
  <si>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</si>
  <si>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</si>
  <si>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</si>
  <si>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</si>
  <si>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</si>
  <si>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</si>
  <si>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</si>
  <si>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</si>
  <si>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</si>
  <si>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</si>
  <si>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</si>
  <si>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</si>
  <si>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</si>
  <si>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</si>
  <si>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</si>
  <si>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</si>
  <si>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</si>
  <si>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</si>
  <si>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</si>
  <si>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</si>
  <si>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</si>
  <si>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</si>
  <si>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</si>
  <si>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</si>
  <si>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</si>
  <si>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</si>
  <si>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</si>
  <si>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</si>
  <si>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</si>
  <si>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</si>
  <si>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</si>
  <si>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</si>
  <si>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</si>
  <si>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</si>
  <si>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</si>
  <si>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</si>
  <si>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</si>
  <si>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</si>
  <si>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</si>
  <si>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</si>
  <si>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</si>
  <si>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</si>
  <si>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</si>
  <si>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</si>
  <si>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</si>
  <si>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</si>
  <si>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</si>
  <si>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</si>
  <si>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</si>
  <si>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</si>
  <si>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</si>
  <si>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</si>
  <si>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</si>
  <si>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</si>
  <si>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</si>
  <si>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</si>
  <si>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</si>
  <si>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</si>
  <si>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</si>
  <si>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</si>
  <si>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</si>
  <si>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</si>
  <si>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</si>
  <si>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</si>
  <si>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</si>
  <si>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</si>
  <si>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</si>
  <si>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</si>
  <si>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</si>
  <si>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</si>
  <si>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</si>
  <si>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</si>
  <si>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</si>
  <si>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</si>
  <si>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</si>
  <si>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</si>
  <si>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</si>
  <si>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</si>
  <si>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</si>
  <si>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</si>
  <si>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</si>
  <si>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</si>
  <si>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</si>
  <si>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</si>
  <si>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</si>
  <si>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</si>
  <si>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</si>
  <si>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</si>
  <si>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</si>
  <si>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</si>
  <si>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</si>
  <si>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</si>
  <si>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</si>
  <si>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</si>
  <si>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</si>
  <si>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</si>
  <si>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</si>
  <si>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</si>
  <si>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</si>
  <si>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</si>
  <si>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</si>
  <si>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</si>
  <si>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</si>
  <si>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</si>
  <si>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</si>
  <si>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</si>
  <si>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</si>
  <si>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</si>
  <si>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</si>
  <si>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</si>
  <si>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</si>
  <si>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</si>
  <si>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</si>
  <si>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</si>
  <si>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</si>
  <si>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</si>
  <si>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</si>
  <si>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</si>
  <si>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</si>
  <si>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</si>
  <si>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</si>
  <si>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</si>
  <si>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</si>
  <si>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</si>
  <si>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</si>
  <si>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</si>
  <si>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</si>
  <si>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</si>
  <si>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</si>
  <si>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</si>
  <si>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</si>
  <si>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</si>
  <si>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</si>
  <si>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</si>
  <si>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</si>
  <si>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</si>
  <si>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</si>
  <si>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</si>
  <si>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</si>
  <si>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</si>
  <si>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</si>
  <si>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</si>
  <si>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</si>
  <si>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</si>
  <si>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</si>
  <si>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</si>
  <si>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</si>
  <si>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</si>
  <si>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</si>
  <si>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</si>
  <si>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</si>
  <si>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</si>
  <si>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</si>
  <si>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</si>
  <si>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</si>
  <si>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</si>
  <si>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</si>
  <si>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</si>
  <si>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</si>
  <si>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</si>
  <si>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</si>
  <si>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</si>
  <si>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</si>
  <si>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</si>
  <si>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</si>
  <si>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</si>
  <si>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</si>
  <si>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</si>
  <si>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</si>
  <si>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</si>
  <si>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</si>
  <si>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</si>
  <si>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</si>
  <si>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</si>
  <si>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</si>
  <si>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</si>
  <si>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</si>
  <si>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</si>
  <si>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</si>
  <si>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</si>
  <si>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</si>
  <si>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</si>
  <si>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</si>
  <si>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</si>
  <si>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</si>
  <si>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</si>
  <si>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</si>
  <si>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</si>
  <si>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</si>
  <si>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</si>
  <si>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</si>
  <si>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</si>
  <si>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</si>
  <si>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</si>
  <si>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</si>
  <si>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</si>
  <si>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</si>
  <si>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</si>
  <si>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</si>
  <si>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</si>
  <si>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</si>
  <si>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</si>
  <si>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</si>
  <si>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</si>
  <si>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</si>
  <si>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</si>
  <si>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</si>
  <si>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</si>
  <si>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</si>
  <si>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</si>
  <si>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</si>
  <si>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</si>
  <si>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</si>
  <si>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</si>
  <si>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</si>
  <si>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</si>
  <si>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</si>
  <si>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</si>
  <si>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</si>
  <si>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</si>
  <si>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</si>
  <si>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</si>
  <si>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</si>
  <si>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</si>
  <si>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</si>
  <si>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</si>
  <si>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</si>
  <si>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</si>
  <si>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</si>
  <si>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</si>
  <si>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</si>
  <si>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</si>
  <si>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</si>
  <si>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</si>
  <si>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</si>
  <si>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</si>
  <si>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</si>
  <si>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</si>
  <si>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</si>
  <si>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</si>
  <si>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</si>
  <si>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</si>
  <si>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</si>
  <si>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</si>
  <si>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</si>
  <si>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</si>
  <si>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</si>
  <si>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</si>
  <si>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</si>
  <si>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</si>
  <si>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</si>
  <si>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</si>
  <si>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</si>
  <si>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</si>
  <si>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</si>
  <si>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</si>
  <si>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</si>
  <si>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</si>
  <si>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</si>
  <si>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</si>
  <si>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</si>
  <si>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</si>
  <si>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</si>
  <si>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</si>
  <si>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</si>
  <si>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</si>
  <si>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</si>
  <si>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</si>
  <si>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</si>
  <si>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</si>
  <si>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</si>
  <si>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</si>
  <si>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</si>
  <si>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</si>
  <si>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</si>
  <si>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</si>
  <si>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</si>
  <si>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</si>
  <si>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</si>
  <si>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</si>
  <si>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</si>
  <si>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</si>
  <si>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</si>
  <si>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</si>
  <si>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</si>
  <si>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</si>
  <si>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</si>
  <si>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</si>
  <si>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</si>
  <si>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</si>
  <si>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</si>
  <si>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</si>
  <si>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</si>
  <si>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</si>
  <si>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</si>
  <si>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</si>
  <si>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</si>
  <si>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</si>
  <si>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</si>
  <si>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</si>
  <si>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</si>
  <si>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</si>
  <si>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</si>
  <si>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</si>
  <si>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</si>
  <si>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</si>
  <si>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</si>
  <si>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</si>
  <si>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</si>
  <si>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</si>
  <si>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</si>
  <si>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</si>
  <si>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</si>
  <si>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</si>
  <si>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</si>
  <si>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</si>
  <si>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</si>
  <si>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</si>
  <si>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</si>
  <si>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</si>
  <si>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</si>
  <si>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</si>
  <si>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</si>
  <si>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</si>
  <si>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</si>
  <si>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</si>
  <si>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</si>
  <si>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</si>
  <si>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</si>
  <si>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</si>
  <si>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</si>
  <si>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</si>
  <si>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</si>
  <si>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</si>
  <si>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</si>
  <si>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</si>
  <si>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</si>
  <si>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</si>
  <si>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</si>
  <si>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</si>
  <si>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</si>
  <si>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</si>
  <si>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</si>
  <si>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</si>
  <si>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</si>
  <si>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</si>
  <si>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</si>
  <si>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</si>
  <si>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</si>
  <si>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</si>
  <si>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</si>
  <si>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</si>
  <si>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</si>
  <si>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</si>
  <si>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</si>
  <si>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</si>
  <si>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</si>
  <si>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</si>
  <si>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</si>
  <si>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</si>
  <si>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</si>
  <si>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</si>
  <si>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</si>
  <si>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</si>
  <si>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</si>
  <si>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</si>
  <si>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</si>
  <si>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</si>
  <si>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</si>
  <si>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</si>
  <si>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</si>
  <si>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</si>
  <si>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</si>
  <si>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</si>
  <si>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</si>
  <si>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</si>
  <si>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</si>
  <si>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</si>
  <si>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</si>
  <si>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</si>
  <si>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</si>
  <si>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</si>
  <si>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</si>
  <si>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</si>
  <si>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</si>
  <si>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</si>
  <si>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</si>
  <si>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</si>
  <si>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</si>
  <si>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</si>
  <si>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</si>
  <si>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</si>
  <si>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</si>
  <si>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</si>
  <si>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</si>
  <si>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</si>
  <si>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</si>
  <si>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</si>
  <si>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</si>
  <si>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</si>
  <si>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</si>
  <si>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</si>
  <si>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</si>
  <si>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</si>
  <si>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</si>
  <si>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</si>
  <si>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</si>
  <si>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</si>
  <si>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</si>
  <si>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</si>
  <si>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</si>
  <si>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</si>
  <si>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</si>
  <si>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</si>
  <si>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</si>
  <si>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</si>
  <si>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</si>
  <si>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</si>
  <si>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</si>
  <si>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</si>
  <si>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</si>
  <si>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</si>
  <si>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</si>
  <si>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</si>
  <si>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</si>
  <si>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</si>
  <si>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</si>
  <si>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</si>
  <si>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</si>
  <si>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</si>
  <si>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</si>
  <si>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</si>
  <si>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</si>
  <si>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</si>
  <si>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</si>
  <si>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</si>
  <si>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</si>
  <si>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</si>
  <si>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</si>
  <si>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</si>
  <si>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</si>
  <si>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</si>
  <si>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</si>
  <si>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</si>
  <si>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</si>
  <si>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</si>
  <si>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</si>
  <si>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</si>
  <si>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</si>
  <si>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</si>
  <si>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</si>
  <si>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</si>
  <si>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</si>
  <si>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</si>
  <si>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</si>
  <si>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</si>
  <si>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</si>
  <si>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</si>
  <si>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</si>
  <si>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</si>
  <si>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</si>
  <si>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</si>
  <si>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</si>
  <si>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</si>
  <si>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</si>
  <si>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</si>
  <si>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</si>
  <si>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</si>
  <si>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</si>
  <si>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</si>
  <si>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</si>
  <si>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</si>
  <si>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</si>
  <si>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</si>
  <si>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</si>
  <si>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</si>
  <si>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</si>
  <si>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</si>
  <si>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</si>
  <si>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</si>
  <si>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</si>
  <si>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</si>
  <si>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</si>
  <si>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</si>
  <si>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</si>
  <si>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</si>
  <si>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</si>
  <si>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</si>
  <si>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</si>
  <si>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</si>
  <si>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</si>
  <si>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</si>
  <si>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</si>
  <si>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</si>
  <si>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</si>
  <si>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</si>
  <si>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</si>
  <si>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</si>
  <si>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</si>
  <si>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</si>
  <si>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</si>
  <si>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</si>
  <si>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</si>
  <si>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</si>
  <si>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</si>
  <si>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</si>
  <si>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</si>
  <si>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</si>
  <si>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</si>
  <si>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</si>
  <si>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</si>
  <si>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</si>
  <si>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</si>
  <si>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</si>
  <si>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</si>
  <si>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</si>
  <si>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</si>
  <si>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</si>
  <si>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</si>
  <si>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</si>
  <si>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</si>
  <si>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</si>
  <si>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</si>
  <si>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</si>
  <si>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</si>
  <si>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</si>
  <si>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</si>
  <si>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</si>
  <si>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</si>
  <si>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</si>
  <si>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</si>
  <si>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</si>
  <si>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</si>
  <si>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</si>
  <si>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</si>
  <si>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</si>
  <si>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</si>
  <si>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</si>
  <si>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</si>
  <si>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</si>
  <si>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</si>
  <si>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</si>
  <si>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</si>
  <si>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</si>
  <si>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</si>
  <si>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</si>
  <si>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</si>
  <si>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</si>
  <si>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</si>
  <si>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</si>
  <si>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</si>
  <si>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</si>
  <si>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</si>
  <si>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</si>
  <si>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</si>
  <si>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</si>
  <si>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</si>
  <si>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</si>
  <si>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</si>
  <si>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</si>
  <si>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</si>
  <si>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</si>
  <si>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</si>
  <si>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</si>
  <si>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</si>
  <si>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</si>
  <si>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</si>
  <si>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</si>
  <si>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</si>
  <si>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</si>
  <si>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</si>
  <si>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</si>
  <si>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</si>
  <si>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</si>
  <si>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</si>
  <si>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</si>
  <si>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</si>
  <si>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</si>
  <si>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</si>
  <si>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</si>
  <si>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</si>
  <si>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</si>
  <si>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</si>
  <si>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</si>
  <si>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</si>
  <si>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</si>
  <si>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</si>
  <si>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</si>
  <si>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</si>
  <si>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</si>
  <si>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</si>
  <si>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</si>
  <si>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</si>
  <si>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</si>
  <si>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</si>
  <si>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</si>
  <si>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</si>
  <si>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</si>
  <si>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</si>
  <si>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</si>
  <si>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</si>
  <si>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</si>
  <si>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</si>
  <si>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</si>
  <si>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</si>
  <si>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</si>
  <si>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</si>
  <si>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</si>
  <si>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</si>
  <si>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</si>
  <si>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</si>
  <si>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</si>
  <si>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</si>
  <si>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</si>
  <si>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</si>
  <si>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</si>
  <si>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</si>
  <si>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</si>
  <si>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</si>
  <si>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</si>
  <si>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</si>
  <si>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</si>
  <si>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</si>
  <si>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</si>
  <si>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</si>
  <si>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</si>
  <si>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</si>
  <si>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</si>
  <si>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</si>
  <si>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</si>
  <si>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</si>
  <si>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</si>
  <si>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</si>
  <si>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</si>
  <si>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</si>
  <si>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</si>
  <si>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</si>
  <si>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</si>
  <si>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</si>
  <si>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</si>
  <si>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</si>
  <si>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</si>
  <si>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</si>
  <si>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</si>
  <si>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</si>
  <si>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</si>
  <si>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</si>
  <si>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</si>
  <si>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</si>
  <si>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</si>
  <si>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</si>
  <si>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</si>
  <si>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</si>
  <si>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</si>
  <si>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</si>
  <si>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</si>
  <si>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</si>
  <si>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</si>
  <si>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</si>
  <si>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</si>
  <si>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</si>
  <si>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</si>
  <si>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</si>
  <si>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</si>
  <si>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</si>
  <si>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</si>
  <si>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</si>
  <si>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</si>
  <si>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</si>
  <si>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</si>
  <si>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</si>
  <si>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</si>
  <si>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</si>
  <si>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</si>
  <si>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</si>
  <si>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</si>
  <si>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</si>
  <si>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</si>
  <si>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</si>
  <si>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</si>
  <si>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</si>
  <si>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</si>
  <si>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</si>
  <si>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</si>
  <si>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</si>
  <si>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</si>
  <si>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</si>
  <si>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</si>
  <si>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</si>
  <si>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</si>
  <si>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</si>
  <si>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</si>
  <si>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</si>
  <si>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</si>
  <si>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</si>
  <si>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</si>
  <si>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</si>
  <si>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</si>
  <si>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</si>
  <si>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</si>
  <si>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</si>
  <si>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</si>
  <si>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</si>
  <si>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</si>
  <si>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</si>
  <si>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</si>
  <si>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</si>
  <si>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</si>
  <si>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</si>
  <si>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</si>
  <si>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</si>
  <si>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</si>
  <si>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</si>
  <si>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</si>
  <si>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</si>
  <si>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</si>
  <si>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</si>
  <si>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</si>
  <si>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</si>
  <si>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</si>
  <si>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</si>
  <si>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</si>
  <si>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</si>
  <si>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</si>
  <si>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</si>
  <si>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</si>
  <si>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</si>
  <si>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</si>
  <si>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</si>
  <si>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</si>
  <si>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</si>
  <si>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</si>
  <si>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</si>
  <si>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</si>
  <si>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</si>
  <si>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</si>
  <si>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</si>
  <si>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</si>
  <si>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</si>
  <si>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</si>
  <si>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</si>
  <si>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</si>
  <si>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</si>
  <si>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</si>
  <si>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</si>
  <si>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</si>
  <si>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</si>
  <si>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</si>
  <si>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</si>
  <si>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</si>
  <si>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</si>
  <si>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</si>
  <si>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</si>
  <si>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</si>
  <si>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</si>
  <si>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</si>
  <si>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</si>
  <si>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</si>
  <si>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</si>
  <si>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</si>
  <si>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</si>
  <si>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</si>
  <si>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</si>
  <si>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</si>
  <si>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</si>
  <si>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</si>
  <si>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</si>
  <si>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</si>
  <si>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</si>
  <si>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</si>
  <si>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</si>
  <si>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</si>
  <si>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</si>
  <si>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</si>
  <si>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</si>
  <si>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</si>
  <si>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</si>
  <si>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</si>
  <si>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</si>
  <si>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</si>
  <si>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</si>
  <si>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</si>
  <si>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</si>
  <si>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</si>
  <si>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</si>
  <si>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</si>
  <si>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</si>
  <si>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</si>
  <si>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</si>
  <si>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</si>
  <si>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</si>
  <si>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</si>
  <si>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</si>
  <si>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</si>
  <si>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</si>
  <si>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</si>
  <si>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</si>
  <si>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</si>
  <si>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</si>
  <si>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</si>
  <si>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</si>
  <si>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</si>
  <si>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</si>
  <si>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</si>
  <si>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</si>
  <si>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</si>
  <si>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</si>
  <si>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</si>
  <si>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</si>
  <si>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</si>
  <si>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</si>
  <si>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</si>
  <si>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</si>
  <si>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</si>
  <si>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</si>
  <si>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</si>
  <si>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</si>
  <si>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</si>
  <si>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</si>
  <si>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</si>
  <si>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</si>
  <si>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</si>
  <si>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</si>
  <si>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</si>
  <si>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</si>
  <si>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</si>
  <si>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</si>
  <si>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</si>
  <si>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</si>
  <si>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</si>
  <si>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</si>
  <si>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</si>
  <si>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</si>
  <si>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</si>
  <si>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</si>
  <si>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</si>
  <si>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</si>
  <si>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</si>
  <si>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</si>
  <si>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</si>
  <si>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</si>
  <si>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</si>
  <si>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</si>
  <si>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</si>
  <si>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</si>
  <si>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</si>
  <si>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</si>
  <si>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</si>
  <si>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</si>
  <si>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</si>
  <si>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</si>
  <si>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</si>
  <si>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</si>
  <si>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</si>
  <si>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</si>
  <si>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</si>
  <si>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</si>
  <si>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</si>
  <si>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</si>
  <si>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</si>
  <si>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</si>
  <si>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</si>
  <si>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</si>
  <si>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</si>
  <si>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</si>
  <si>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</si>
  <si>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</si>
  <si>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</si>
  <si>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</si>
  <si>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</si>
  <si>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</si>
  <si>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</si>
  <si>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</si>
  <si>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</si>
  <si>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</si>
  <si>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</si>
  <si>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</si>
  <si>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</si>
  <si>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</si>
  <si>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</si>
  <si>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</si>
  <si>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</si>
  <si>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</si>
  <si>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</si>
  <si>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</si>
  <si>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</si>
  <si>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</si>
  <si>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</si>
  <si>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</si>
  <si>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</si>
  <si>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</si>
  <si>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</si>
  <si>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</si>
  <si>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</si>
  <si>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</si>
  <si>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</si>
  <si>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</si>
  <si>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</si>
  <si>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</si>
  <si>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</si>
  <si>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</si>
  <si>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</si>
  <si>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</si>
  <si>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</si>
  <si>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</si>
  <si>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</si>
  <si>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</si>
  <si>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</si>
  <si>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</si>
  <si>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</si>
  <si>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</si>
  <si>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</si>
  <si>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</si>
  <si>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</si>
  <si>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</si>
  <si>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</si>
  <si>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</si>
  <si>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</si>
  <si>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</si>
  <si>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</si>
  <si>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</si>
  <si>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</si>
  <si>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</si>
  <si>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</si>
  <si>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</si>
  <si>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</si>
  <si>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</si>
  <si>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</si>
  <si>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</si>
  <si>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</si>
  <si>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</si>
  <si>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</si>
  <si>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</si>
  <si>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</si>
  <si>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</si>
  <si>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</si>
  <si>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</si>
  <si>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</si>
  <si>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</si>
  <si>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</si>
  <si>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</si>
  <si>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</si>
  <si>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</si>
  <si>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</si>
  <si>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</si>
  <si>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</si>
  <si>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</si>
  <si>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</si>
  <si>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</si>
  <si>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</si>
  <si>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</si>
  <si>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</si>
  <si>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</si>
  <si>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</si>
  <si>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</si>
  <si>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</si>
  <si>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</si>
  <si>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</si>
  <si>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</si>
  <si>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</si>
  <si>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</si>
  <si>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</si>
  <si>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</si>
  <si>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</si>
  <si>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</si>
  <si>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</si>
  <si>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</si>
  <si>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</si>
  <si>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</si>
  <si>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</si>
  <si>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</si>
  <si>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</si>
  <si>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</si>
  <si>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</si>
  <si>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</si>
  <si>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</si>
  <si>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</si>
  <si>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</si>
  <si>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</si>
  <si>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</si>
  <si>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</si>
  <si>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</si>
  <si>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</si>
  <si>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</si>
  <si>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</si>
  <si>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</si>
  <si>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</si>
  <si>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</si>
  <si>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</si>
  <si>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</si>
  <si>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</si>
  <si>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</si>
  <si>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</si>
  <si>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</si>
  <si>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</si>
  <si>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</si>
  <si>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</si>
  <si>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</si>
  <si>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</si>
  <si>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</si>
  <si>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</si>
  <si>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</si>
  <si>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</si>
  <si>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</si>
  <si>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</si>
  <si>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</si>
  <si>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</si>
  <si>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</si>
  <si>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</si>
  <si>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</si>
  <si>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</si>
  <si>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</si>
  <si>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</si>
  <si>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</si>
  <si>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</si>
  <si>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</si>
  <si>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</si>
  <si>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</si>
  <si>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</si>
  <si>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</si>
  <si>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</si>
  <si>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</si>
  <si>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</si>
  <si>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</si>
  <si>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</si>
  <si>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</si>
  <si>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</si>
  <si>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</si>
  <si>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</si>
  <si>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</si>
  <si>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</si>
  <si>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</si>
  <si>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</si>
  <si>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</si>
  <si>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</si>
  <si>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</si>
  <si>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</si>
  <si>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</si>
  <si>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</si>
  <si>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</si>
  <si>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</si>
  <si>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</si>
  <si>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</si>
  <si>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</si>
  <si>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</si>
  <si>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</si>
  <si>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</si>
  <si>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</si>
  <si>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</si>
  <si>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</si>
  <si>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</si>
  <si>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</si>
  <si>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</si>
  <si>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</si>
  <si>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</si>
  <si>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</si>
  <si>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</si>
  <si>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</si>
  <si>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</si>
  <si>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</si>
  <si>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</si>
  <si>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</si>
  <si>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</si>
  <si>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</si>
  <si>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</si>
  <si>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</si>
  <si>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</si>
  <si>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</si>
  <si>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</si>
  <si>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</si>
  <si>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</si>
  <si>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</si>
  <si>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</si>
  <si>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</si>
  <si>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</si>
  <si>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</si>
  <si>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</si>
  <si>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</si>
  <si>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</si>
  <si>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</si>
  <si>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</si>
  <si>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</si>
  <si>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</si>
  <si>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</si>
  <si>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</si>
  <si>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</si>
  <si>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</si>
  <si>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</si>
  <si>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</si>
  <si>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</si>
  <si>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</si>
  <si>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</si>
  <si>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</si>
  <si>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</si>
  <si>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</si>
  <si>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</si>
  <si>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</si>
  <si>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</si>
  <si>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</si>
  <si>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</si>
  <si>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</si>
  <si>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</si>
  <si>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</si>
  <si>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</si>
  <si>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</si>
  <si>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</si>
  <si>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</si>
  <si>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</si>
  <si>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</si>
  <si>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</si>
  <si>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</si>
  <si>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</si>
  <si>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</si>
  <si>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</si>
  <si>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</si>
  <si>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</si>
  <si>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</si>
  <si>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</si>
  <si>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</si>
  <si>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</si>
  <si>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</si>
  <si>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</si>
  <si>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</si>
  <si>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</si>
  <si>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</si>
  <si>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</si>
  <si>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</si>
  <si>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</si>
  <si>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</si>
  <si>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</si>
  <si>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</si>
  <si>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</si>
  <si>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</si>
  <si>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</si>
  <si>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</si>
  <si>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</si>
  <si>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</si>
  <si>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</si>
  <si>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</si>
  <si>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</si>
  <si>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</si>
  <si>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</si>
  <si>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</si>
  <si>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</si>
  <si>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</si>
  <si>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</si>
  <si>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</si>
  <si>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</si>
  <si>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</si>
  <si>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</si>
  <si>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</si>
  <si>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</si>
  <si>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</si>
  <si>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</si>
  <si>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</si>
  <si>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</si>
  <si>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</si>
  <si>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</si>
  <si>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</si>
  <si>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</si>
  <si>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</si>
  <si>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</si>
  <si>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</si>
  <si>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</si>
  <si>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</si>
  <si>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</si>
  <si>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</si>
  <si>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</si>
  <si>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</si>
  <si>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</si>
  <si>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</si>
  <si>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</si>
  <si>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</si>
  <si>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</si>
  <si>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</si>
  <si>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</si>
  <si>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</si>
  <si>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</si>
  <si>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</si>
  <si>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</si>
  <si>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</si>
  <si>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</si>
  <si>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</si>
  <si>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</si>
  <si>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</si>
  <si>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</si>
  <si>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</si>
  <si>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</si>
  <si>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</si>
  <si>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</si>
  <si>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</si>
  <si>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</si>
  <si>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</si>
  <si>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</si>
  <si>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</si>
  <si>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</si>
  <si>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</si>
  <si>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</si>
  <si>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</si>
  <si>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</si>
  <si>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</si>
  <si>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</si>
  <si>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</si>
  <si>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</si>
  <si>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</si>
  <si>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</si>
  <si>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</si>
  <si>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</si>
  <si>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</si>
  <si>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</si>
  <si>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</si>
  <si>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</si>
  <si>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</si>
  <si>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</si>
  <si>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</si>
  <si>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</si>
  <si>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</si>
  <si>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</si>
  <si>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</si>
  <si>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</si>
  <si>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</si>
  <si>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</si>
  <si>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</si>
  <si>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</si>
  <si>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</si>
  <si>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</si>
  <si>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</si>
  <si>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</si>
  <si>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</si>
  <si>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</si>
  <si>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</si>
  <si>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</si>
  <si>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</si>
  <si>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</si>
  <si>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</si>
  <si>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</si>
  <si>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</si>
  <si>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</si>
  <si>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</si>
  <si>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</si>
  <si>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</si>
  <si>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</si>
  <si>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</si>
  <si>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</si>
  <si>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</si>
  <si>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</si>
  <si>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</si>
  <si>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</si>
  <si>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</si>
  <si>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</si>
  <si>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</si>
  <si>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</si>
  <si>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</si>
  <si>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</si>
  <si>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</si>
  <si>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</si>
  <si>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</si>
  <si>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</si>
  <si>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</si>
  <si>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</si>
  <si>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</si>
  <si>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</si>
  <si>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</si>
  <si>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</si>
  <si>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</si>
  <si>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</si>
  <si>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</si>
  <si>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</si>
  <si>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</si>
  <si>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</si>
  <si>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</si>
  <si>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</si>
  <si>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</si>
  <si>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</si>
  <si>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</si>
  <si>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</si>
  <si>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</si>
  <si>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</si>
  <si>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</si>
  <si>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</si>
  <si>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</si>
  <si>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</si>
  <si>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</si>
  <si>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</si>
  <si>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</si>
  <si>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</si>
  <si>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</si>
  <si>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</si>
  <si>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</si>
  <si>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</si>
  <si>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</si>
  <si>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</si>
  <si>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</si>
  <si>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</si>
  <si>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</si>
  <si>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</si>
  <si>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</si>
  <si>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</si>
  <si>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</si>
  <si>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</si>
  <si>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</si>
  <si>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</si>
  <si>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</si>
  <si>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</si>
  <si>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</si>
  <si>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</si>
  <si>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</si>
  <si>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</si>
  <si>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</si>
  <si>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</si>
  <si>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</si>
  <si>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</si>
  <si>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</si>
  <si>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</si>
  <si>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</si>
  <si>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</si>
  <si>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</si>
  <si>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</si>
  <si>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</si>
  <si>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</si>
  <si>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</si>
  <si>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</si>
  <si>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</si>
  <si>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</si>
  <si>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</si>
  <si>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</si>
  <si>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</si>
  <si>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</si>
  <si>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</si>
  <si>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</si>
  <si>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</si>
  <si>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</si>
  <si>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</si>
  <si>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</si>
  <si>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</si>
  <si>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</si>
  <si>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</si>
  <si>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</si>
  <si>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</si>
  <si>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</si>
  <si>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</si>
  <si>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</si>
  <si>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</si>
  <si>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</si>
  <si>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</si>
  <si>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</si>
  <si>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</si>
  <si>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</si>
  <si>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</si>
  <si>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</si>
  <si>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</si>
  <si>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</si>
  <si>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</si>
  <si>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</si>
  <si>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</si>
  <si>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</si>
  <si>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</si>
  <si>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</si>
  <si>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</si>
  <si>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</si>
  <si>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</si>
  <si>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</si>
  <si>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</si>
  <si>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</si>
  <si>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</si>
  <si>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</si>
  <si>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</si>
  <si>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</si>
  <si>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</si>
  <si>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</si>
  <si>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</si>
  <si>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</si>
  <si>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</si>
  <si>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</si>
  <si>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</si>
  <si>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</si>
  <si>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</si>
  <si>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</si>
  <si>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</si>
  <si>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</si>
  <si>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</si>
  <si>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</si>
  <si>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</si>
  <si>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</si>
  <si>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</si>
  <si>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</si>
  <si>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</si>
  <si>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</si>
  <si>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</si>
  <si>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</si>
  <si>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</si>
  <si>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</si>
  <si>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</si>
  <si>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</si>
  <si>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</si>
  <si>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</si>
  <si>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</si>
  <si>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</si>
  <si>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</si>
  <si>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</si>
  <si>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</si>
  <si>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</si>
  <si>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</si>
  <si>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</si>
  <si>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</si>
  <si>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</si>
  <si>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</si>
  <si>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</si>
  <si>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</si>
  <si>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</si>
  <si>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</si>
  <si>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</si>
  <si>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</si>
  <si>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</si>
  <si>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</si>
  <si>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</si>
  <si>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</si>
  <si>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</si>
  <si>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</si>
  <si>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</si>
  <si>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</si>
  <si>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</si>
  <si>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</si>
  <si>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</si>
  <si>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</si>
  <si>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</si>
  <si>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</si>
  <si>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</si>
  <si>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</si>
  <si>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</si>
  <si>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</si>
  <si>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</si>
  <si>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</si>
  <si>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</si>
  <si>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</si>
  <si>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</si>
  <si>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</si>
  <si>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</si>
  <si>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</si>
  <si>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</si>
  <si>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</si>
  <si>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</si>
  <si>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</si>
  <si>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</si>
  <si>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</si>
  <si>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</si>
  <si>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</si>
  <si>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</si>
  <si>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</si>
  <si>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</si>
  <si>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</si>
  <si>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</si>
  <si>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</si>
  <si>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</si>
  <si>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</si>
  <si>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</si>
  <si>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</si>
  <si>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</si>
  <si>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</si>
  <si>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</si>
  <si>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</si>
  <si>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</si>
  <si>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</si>
  <si>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</si>
  <si>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</si>
  <si>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</si>
  <si>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</si>
  <si>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</si>
  <si>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</si>
  <si>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</si>
  <si>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</si>
  <si>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</si>
  <si>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</si>
  <si>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</si>
  <si>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</si>
  <si>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</si>
  <si>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</si>
  <si>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</si>
  <si>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</si>
  <si>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</si>
  <si>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</si>
  <si>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</si>
  <si>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</si>
  <si>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</si>
  <si>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</si>
  <si>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</si>
  <si>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</si>
  <si>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</si>
  <si>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</si>
  <si>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</si>
  <si>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</si>
  <si>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</si>
  <si>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</si>
  <si>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</si>
  <si>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</si>
  <si>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</si>
  <si>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</si>
  <si>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</si>
  <si>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</si>
  <si>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</si>
  <si>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</si>
  <si>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</si>
  <si>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</si>
  <si>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</si>
  <si>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</si>
  <si>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</si>
  <si>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</si>
  <si>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</si>
  <si>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</si>
  <si>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</si>
  <si>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</si>
  <si>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</si>
  <si>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</si>
  <si>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</si>
  <si>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</si>
  <si>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</si>
  <si>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</si>
  <si>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</si>
  <si>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</si>
  <si>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</si>
  <si>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</si>
  <si>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</si>
  <si>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</si>
  <si>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</si>
  <si>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</si>
  <si>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</si>
  <si>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</si>
  <si>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</si>
  <si>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</si>
  <si>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</si>
  <si>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</si>
  <si>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</si>
  <si>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</si>
  <si>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</si>
  <si>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</si>
  <si>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</si>
  <si>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</si>
  <si>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</si>
  <si>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</si>
  <si>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</si>
  <si>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</si>
  <si>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</si>
  <si>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</si>
  <si>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</si>
  <si>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</si>
  <si>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</si>
  <si>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</si>
  <si>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</si>
  <si>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</si>
  <si>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</si>
  <si>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</si>
  <si>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</si>
  <si>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</si>
  <si>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</si>
  <si>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</si>
  <si>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</si>
  <si>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</si>
  <si>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</si>
  <si>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</si>
  <si>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</si>
  <si>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</si>
  <si>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</si>
  <si>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</si>
  <si>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</si>
  <si>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</si>
  <si>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</si>
  <si>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</si>
  <si>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</si>
  <si>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</si>
  <si>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</si>
  <si>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</si>
  <si>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</si>
  <si>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</si>
  <si>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</si>
  <si>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</si>
  <si>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</si>
  <si>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</si>
  <si>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</si>
  <si>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</si>
  <si>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</si>
  <si>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</si>
  <si>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</si>
  <si>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</si>
  <si>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</si>
  <si>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</si>
  <si>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</si>
  <si>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</si>
  <si>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</si>
  <si>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</si>
  <si>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</si>
  <si>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</si>
  <si>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</si>
  <si>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</si>
  <si>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</si>
  <si>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</si>
  <si>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</si>
  <si>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</si>
  <si>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</si>
  <si>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</si>
  <si>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</si>
  <si>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</si>
  <si>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</si>
  <si>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</si>
  <si>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</si>
  <si>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</si>
  <si>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</si>
  <si>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</si>
  <si>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</si>
  <si>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</si>
  <si>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</si>
  <si>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</si>
  <si>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</si>
  <si>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</si>
  <si>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</si>
  <si>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</si>
  <si>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</si>
  <si>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</si>
  <si>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</si>
  <si>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</si>
  <si>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</si>
  <si>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</si>
  <si>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</si>
  <si>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</si>
  <si>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</si>
  <si>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</si>
  <si>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</si>
  <si>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</si>
  <si>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</si>
  <si>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</si>
  <si>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</si>
  <si>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</si>
  <si>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</si>
  <si>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</si>
  <si>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</si>
  <si>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</si>
  <si>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</si>
  <si>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</si>
  <si>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</si>
  <si>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</si>
  <si>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</si>
  <si>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</si>
  <si>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</si>
  <si>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</si>
  <si>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</si>
  <si>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</si>
  <si>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</si>
  <si>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</si>
  <si>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</si>
  <si>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</si>
  <si>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</si>
  <si>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</si>
  <si>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</si>
  <si>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</si>
  <si>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</si>
  <si>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</si>
  <si>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</si>
  <si>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</si>
  <si>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</si>
  <si>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</si>
  <si>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</si>
  <si>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</si>
  <si>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</si>
  <si>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</si>
  <si>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</si>
  <si>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</si>
  <si>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</si>
  <si>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</si>
  <si>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</si>
  <si>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</si>
  <si>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</si>
  <si>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</si>
  <si>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</si>
  <si>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</si>
  <si>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</si>
  <si>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</si>
  <si>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</si>
  <si>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</si>
  <si>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</si>
  <si>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</si>
  <si>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</si>
  <si>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</si>
  <si>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</si>
  <si>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</si>
  <si>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</si>
  <si>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</si>
  <si>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</si>
  <si>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</si>
  <si>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</si>
  <si>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</si>
  <si>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</si>
  <si>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</si>
  <si>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</si>
  <si>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</si>
  <si>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</si>
  <si>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</si>
  <si>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</si>
  <si>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</si>
  <si>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</si>
  <si>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</si>
  <si>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</si>
  <si>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</si>
  <si>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</si>
  <si>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</si>
  <si>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</si>
  <si>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</si>
  <si>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</si>
  <si>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</si>
  <si>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</si>
  <si>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</si>
  <si>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</si>
  <si>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</si>
  <si>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</si>
  <si>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</si>
  <si>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</si>
  <si>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</si>
  <si>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</si>
  <si>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</si>
  <si>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</si>
  <si>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</si>
  <si>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</si>
  <si>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</si>
  <si>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</si>
  <si>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</si>
  <si>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</si>
  <si>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</si>
  <si>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</si>
  <si>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</si>
  <si>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</si>
  <si>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</si>
  <si>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</si>
  <si>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</si>
  <si>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</si>
  <si>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</si>
  <si>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</si>
  <si>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</si>
  <si>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</si>
  <si>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</si>
  <si>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</si>
  <si>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</si>
  <si>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</si>
  <si>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</si>
  <si>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</si>
  <si>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</si>
  <si>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</si>
  <si>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</si>
  <si>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</si>
  <si>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</si>
  <si>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</si>
  <si>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</si>
  <si>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</si>
  <si>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</si>
  <si>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</si>
  <si>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</si>
  <si>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</si>
  <si>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</si>
  <si>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</si>
  <si>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</si>
  <si>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</si>
  <si>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</si>
  <si>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</si>
  <si>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</si>
  <si>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</si>
  <si>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</si>
  <si>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</si>
  <si>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</si>
  <si>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</si>
  <si>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</si>
  <si>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</si>
  <si>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</si>
  <si>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</si>
  <si>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</si>
  <si>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</si>
  <si>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</si>
  <si>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</si>
  <si>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</si>
  <si>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</si>
  <si>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</si>
  <si>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</si>
  <si>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</si>
  <si>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</si>
  <si>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</si>
  <si>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</si>
  <si>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</si>
  <si>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</si>
  <si>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</si>
  <si>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</si>
  <si>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</si>
  <si>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</si>
  <si>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</si>
  <si>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</si>
  <si>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</si>
  <si>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</si>
  <si>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</si>
  <si>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</si>
  <si>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</si>
  <si>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</si>
  <si>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</si>
  <si>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</si>
  <si>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</si>
  <si>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</si>
  <si>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</si>
  <si>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</si>
  <si>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</si>
  <si>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</si>
  <si>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</si>
  <si>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</si>
  <si>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</si>
  <si>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</si>
  <si>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</si>
  <si>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</si>
  <si>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</si>
  <si>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</si>
  <si>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</si>
  <si>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</si>
  <si>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</si>
  <si>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</si>
  <si>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</si>
  <si>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</si>
  <si>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</si>
  <si>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</si>
  <si>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</si>
  <si>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</si>
  <si>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</si>
  <si>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</si>
  <si>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</si>
  <si>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</si>
  <si>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</si>
  <si>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</si>
  <si>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</si>
  <si>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</si>
  <si>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</si>
  <si>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</si>
  <si>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</si>
  <si>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</si>
  <si>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</si>
  <si>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</si>
  <si>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</si>
  <si>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</si>
  <si>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</si>
  <si>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</si>
  <si>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</si>
  <si>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</si>
  <si>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</si>
  <si>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</si>
  <si>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</si>
  <si>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</si>
  <si>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</si>
  <si>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</si>
  <si>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</si>
  <si>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</si>
  <si>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</si>
  <si>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</si>
  <si>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</si>
  <si>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</si>
  <si>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</si>
  <si>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</si>
  <si>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</si>
  <si>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</si>
  <si>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</si>
  <si>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</si>
  <si>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</si>
  <si>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</si>
  <si>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</si>
  <si>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</si>
  <si>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</si>
  <si>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</si>
  <si>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</si>
  <si>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</si>
  <si>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</si>
  <si>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</si>
  <si>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</si>
  <si>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</si>
  <si>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</si>
  <si>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</si>
  <si>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</si>
  <si>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</si>
  <si>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</si>
  <si>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</si>
  <si>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</si>
  <si>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</si>
  <si>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</si>
  <si>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</si>
  <si>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</si>
  <si>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</si>
  <si>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</si>
  <si>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</si>
  <si>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</si>
  <si>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</si>
  <si>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</si>
  <si>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</si>
  <si>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</si>
  <si>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</si>
  <si>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</si>
  <si>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</si>
  <si>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</si>
  <si>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</si>
  <si>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</si>
  <si>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</si>
  <si>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</si>
  <si>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</si>
  <si>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</si>
  <si>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</si>
  <si>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</si>
  <si>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</si>
  <si>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</si>
  <si>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</si>
  <si>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</si>
  <si>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</si>
  <si>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</si>
  <si>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</si>
  <si>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</si>
  <si>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</si>
  <si>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</si>
  <si>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</si>
  <si>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</si>
  <si>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</si>
  <si>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</si>
  <si>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</si>
  <si>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</si>
  <si>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</si>
  <si>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</si>
  <si>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</si>
  <si>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</si>
  <si>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</si>
  <si>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</si>
  <si>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</si>
  <si>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</si>
  <si>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</si>
  <si>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</si>
  <si>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</si>
  <si>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</si>
  <si>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</si>
  <si>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</si>
  <si>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</si>
  <si>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</si>
  <si>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</si>
  <si>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</si>
  <si>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</si>
  <si>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</si>
  <si>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</si>
  <si>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</si>
  <si>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</si>
  <si>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</si>
  <si>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</si>
  <si>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</si>
  <si>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</si>
  <si>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</si>
  <si>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</si>
  <si>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</si>
  <si>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</si>
  <si>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</si>
  <si>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</si>
  <si>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</si>
  <si>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</si>
  <si>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</si>
  <si>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</si>
  <si>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</si>
  <si>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</si>
  <si>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</si>
  <si>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</si>
  <si>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</si>
  <si>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</si>
  <si>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</si>
  <si>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</si>
  <si>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</si>
  <si>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</si>
  <si>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</si>
  <si>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</si>
  <si>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</si>
  <si>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</si>
  <si>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</si>
  <si>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</si>
  <si>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</si>
  <si>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</si>
  <si>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</si>
  <si>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</si>
  <si>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</si>
  <si>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</si>
  <si>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</si>
  <si>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</si>
  <si>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</si>
  <si>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</si>
  <si>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</si>
  <si>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</si>
  <si>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</si>
  <si>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</si>
  <si>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</si>
  <si>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</si>
  <si>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</si>
  <si>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</si>
  <si>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</si>
  <si>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</si>
  <si>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</si>
  <si>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</si>
  <si>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</si>
  <si>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</si>
  <si>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</si>
  <si>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</si>
  <si>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</si>
  <si>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</si>
  <si>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</si>
  <si>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</si>
  <si>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</si>
  <si>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</si>
  <si>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</si>
  <si>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</si>
  <si>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</si>
  <si>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</si>
  <si>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</si>
  <si>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</si>
  <si>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</si>
  <si>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</si>
  <si>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</si>
  <si>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</si>
  <si>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</si>
  <si>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</si>
  <si>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</si>
  <si>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</si>
  <si>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</si>
  <si>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</si>
  <si>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</si>
  <si>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</si>
  <si>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</si>
  <si>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</si>
  <si>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</si>
  <si>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</si>
  <si>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</si>
  <si>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</si>
  <si>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</si>
  <si>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</si>
  <si>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</si>
  <si>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</si>
  <si>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</si>
  <si>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</si>
  <si>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</si>
  <si>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</si>
  <si>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</si>
  <si>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</si>
  <si>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</si>
  <si>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</si>
  <si>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</si>
  <si>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</si>
  <si>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</si>
  <si>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</si>
  <si>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</si>
  <si>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</si>
  <si>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</si>
  <si>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</si>
  <si>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</si>
  <si>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</si>
  <si>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</si>
  <si>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</si>
  <si>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</si>
  <si>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</si>
  <si>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</si>
  <si>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</si>
  <si>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</si>
  <si>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</si>
  <si>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</si>
  <si>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</si>
  <si>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</si>
  <si>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</si>
  <si>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</si>
  <si>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</si>
  <si>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</si>
  <si>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</si>
  <si>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</si>
  <si>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</si>
  <si>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</si>
  <si>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</si>
  <si>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</si>
  <si>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</si>
  <si>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</si>
  <si>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</si>
  <si>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</si>
  <si>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</si>
  <si>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</si>
  <si>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</si>
  <si>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</si>
  <si>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</si>
  <si>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</si>
  <si>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</si>
  <si>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</si>
  <si>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</si>
  <si>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</si>
  <si>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</si>
  <si>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</si>
  <si>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</si>
  <si>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</si>
  <si>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</si>
  <si>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</si>
  <si>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</si>
  <si>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</si>
  <si>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</si>
  <si>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</si>
  <si>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</si>
  <si>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</si>
  <si>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</si>
  <si>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</si>
  <si>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</si>
  <si>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</si>
  <si>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</si>
  <si>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</si>
  <si>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</si>
  <si>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</si>
  <si>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</si>
  <si>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</si>
  <si>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</si>
  <si>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</si>
  <si>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</si>
  <si>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</si>
  <si>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</si>
  <si>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</si>
  <si>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</si>
  <si>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</si>
  <si>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</si>
  <si>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</si>
  <si>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</si>
  <si>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</si>
  <si>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</si>
  <si>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</si>
  <si>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</si>
  <si>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</si>
  <si>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</si>
  <si>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</si>
  <si>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</si>
  <si>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</si>
  <si>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</si>
  <si>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</si>
  <si>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</si>
  <si>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</si>
  <si>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</si>
  <si>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</si>
  <si>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</si>
  <si>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</si>
  <si>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</si>
  <si>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</si>
  <si>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</si>
  <si>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</si>
  <si>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</si>
  <si>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</si>
  <si>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</si>
  <si>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</si>
  <si>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</si>
  <si>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</si>
  <si>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</si>
  <si>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</si>
  <si>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</si>
  <si>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</si>
  <si>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</si>
  <si>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</si>
  <si>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</si>
  <si>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</si>
  <si>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</si>
  <si>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</si>
  <si>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</si>
  <si>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</si>
  <si>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</si>
  <si>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</si>
  <si>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</si>
  <si>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</si>
  <si>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</si>
  <si>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</si>
  <si>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</si>
  <si>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</si>
  <si>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</si>
  <si>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</si>
  <si>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</si>
  <si>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</si>
  <si>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</si>
  <si>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</si>
  <si>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</si>
  <si>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</si>
  <si>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</si>
  <si>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</si>
  <si>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</si>
  <si>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</si>
  <si>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</si>
  <si>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</si>
  <si>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</si>
  <si>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</si>
  <si>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</si>
  <si>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</si>
  <si>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</si>
  <si>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</si>
  <si>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</si>
  <si>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</si>
  <si>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</si>
  <si>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</si>
  <si>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</si>
  <si>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</si>
  <si>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</si>
  <si>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</si>
  <si>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</si>
  <si>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</si>
  <si>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</si>
  <si>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</si>
  <si>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</si>
  <si>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</si>
  <si>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</si>
  <si>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</si>
  <si>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</si>
  <si>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</si>
  <si>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</si>
  <si>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</si>
  <si>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</si>
  <si>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</si>
  <si>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</si>
  <si>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</si>
  <si>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</si>
  <si>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</si>
  <si>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</si>
  <si>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</si>
  <si>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</si>
  <si>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</si>
  <si>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</si>
  <si>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</si>
  <si>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</si>
  <si>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</si>
  <si>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</si>
  <si>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</si>
  <si>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</si>
  <si>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</si>
  <si>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</si>
  <si>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</si>
  <si>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</si>
  <si>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</si>
  <si>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</si>
  <si>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</si>
  <si>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</si>
  <si>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</si>
  <si>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</si>
  <si>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</si>
  <si>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</si>
  <si>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</si>
  <si>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</si>
  <si>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</si>
  <si>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</si>
  <si>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</si>
  <si>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</si>
  <si>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</si>
  <si>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</si>
  <si>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</si>
  <si>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</si>
  <si>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</si>
  <si>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</si>
  <si>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</si>
  <si>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</si>
  <si>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</si>
  <si>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</si>
  <si>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</si>
  <si>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</si>
  <si>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</si>
  <si>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</si>
  <si>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</si>
  <si>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</si>
  <si>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</si>
  <si>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</si>
  <si>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</si>
  <si>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</si>
  <si>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</si>
  <si>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</si>
  <si>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</si>
  <si>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</si>
  <si>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</si>
  <si>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</si>
  <si>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</si>
  <si>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</si>
  <si>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</si>
  <si>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</si>
  <si>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</si>
  <si>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</si>
  <si>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</si>
  <si>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</si>
  <si>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</si>
  <si>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</si>
  <si>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</si>
  <si>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</si>
  <si>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</si>
  <si>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</si>
  <si>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</si>
  <si>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</si>
  <si>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</si>
  <si>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</si>
  <si>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</si>
  <si>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</si>
  <si>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</si>
  <si>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</si>
  <si>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</si>
  <si>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</si>
  <si>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</si>
  <si>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</si>
  <si>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</si>
  <si>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</si>
  <si>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</si>
  <si>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</si>
  <si>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</si>
  <si>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</si>
  <si>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</si>
  <si>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</si>
  <si>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</si>
  <si>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</si>
  <si>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</si>
  <si>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</si>
  <si>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</si>
  <si>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</si>
  <si>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</si>
  <si>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</si>
  <si>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</si>
  <si>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</si>
  <si>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</si>
  <si>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</si>
  <si>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</si>
  <si>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</si>
  <si>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</si>
  <si>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</si>
  <si>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</si>
  <si>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</si>
  <si>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</si>
  <si>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</si>
  <si>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</si>
  <si>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</si>
  <si>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</si>
  <si>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</si>
  <si>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</si>
  <si>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</si>
  <si>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</si>
  <si>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</si>
  <si>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</si>
  <si>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</si>
  <si>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</si>
  <si>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</si>
  <si>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</si>
  <si>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</si>
  <si>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</si>
  <si>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</si>
  <si>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</si>
  <si>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</si>
  <si>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</si>
  <si>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</si>
  <si>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</si>
  <si>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</si>
  <si>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</si>
  <si>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</si>
  <si>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</si>
  <si>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</si>
  <si>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</si>
  <si>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</si>
  <si>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</si>
  <si>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</si>
  <si>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</si>
  <si>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</si>
  <si>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</si>
  <si>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</si>
  <si>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</si>
  <si>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</si>
  <si>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</si>
  <si>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</si>
  <si>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</si>
  <si>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</si>
  <si>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</si>
  <si>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</si>
  <si>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</si>
  <si>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</si>
  <si>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</si>
  <si>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</si>
  <si>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</si>
  <si>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</si>
  <si>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</si>
  <si>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</si>
  <si>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</si>
  <si>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</si>
  <si>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</si>
  <si>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</si>
  <si>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</si>
  <si>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</si>
  <si>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</si>
  <si>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</si>
  <si>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</si>
  <si>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</si>
  <si>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</si>
  <si>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</si>
  <si>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</si>
  <si>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</si>
  <si>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</si>
  <si>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</si>
  <si>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</si>
  <si>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</si>
  <si>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</si>
  <si>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</si>
  <si>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</si>
  <si>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</si>
  <si>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</si>
  <si>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</si>
  <si>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</si>
  <si>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</si>
  <si>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</si>
  <si>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</si>
  <si>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</si>
  <si>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</si>
  <si>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</si>
  <si>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</si>
  <si>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</si>
  <si>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</si>
  <si>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</si>
  <si>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</si>
  <si>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</si>
  <si>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</si>
  <si>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</si>
  <si>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</si>
  <si>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</si>
  <si>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</si>
  <si>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</si>
  <si>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</si>
  <si>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</si>
  <si>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</si>
  <si>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</si>
  <si>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</si>
  <si>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</si>
  <si>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</si>
  <si>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</si>
  <si>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</si>
  <si>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</si>
  <si>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</si>
  <si>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</si>
  <si>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</si>
  <si>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</si>
  <si>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</si>
  <si>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</si>
  <si>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</si>
  <si>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</si>
  <si>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</si>
  <si>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</si>
  <si>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</si>
  <si>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</si>
  <si>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</si>
  <si>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</si>
  <si>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</si>
  <si>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</si>
  <si>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</si>
  <si>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</si>
  <si>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</si>
  <si>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</si>
  <si>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</si>
  <si>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</si>
  <si>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</si>
  <si>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</si>
  <si>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</si>
  <si>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</si>
  <si>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</si>
  <si>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</si>
  <si>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</si>
  <si>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</si>
  <si>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</si>
  <si>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</si>
  <si>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</si>
  <si>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</si>
  <si>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</si>
  <si>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</si>
  <si>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</si>
  <si>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</si>
  <si>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</si>
  <si>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</si>
  <si>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</si>
  <si>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</si>
  <si>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</si>
  <si>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</si>
  <si>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</si>
  <si>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</si>
  <si>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</si>
  <si>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</si>
  <si>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</si>
  <si>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</si>
  <si>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</si>
  <si>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</si>
  <si>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</si>
  <si>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</si>
  <si>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</si>
  <si>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</si>
  <si>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</si>
  <si>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</si>
  <si>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</si>
  <si>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</si>
  <si>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</si>
  <si>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</si>
  <si>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</si>
  <si>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</si>
  <si>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</si>
  <si>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</si>
  <si>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</si>
  <si>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</si>
  <si>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</si>
  <si>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</si>
  <si>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</si>
  <si>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</si>
  <si>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</si>
  <si>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</si>
  <si>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</si>
  <si>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</si>
  <si>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</si>
  <si>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</si>
  <si>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</si>
  <si>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</si>
  <si>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</si>
  <si>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</si>
  <si>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</si>
  <si>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</si>
  <si>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</si>
  <si>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</si>
  <si>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</si>
  <si>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</si>
  <si>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</si>
  <si>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</si>
  <si>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</si>
  <si>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</si>
  <si>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</si>
  <si>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</si>
  <si>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</si>
  <si>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</si>
  <si>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</si>
  <si>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</si>
  <si>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</si>
  <si>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</si>
  <si>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</si>
  <si>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</si>
  <si>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</si>
  <si>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</si>
  <si>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</si>
  <si>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</si>
  <si>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</si>
  <si>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</si>
  <si>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</si>
  <si>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</si>
  <si>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</si>
  <si>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</si>
  <si>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</si>
  <si>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</si>
  <si>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</si>
  <si>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</si>
  <si>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</si>
  <si>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</si>
  <si>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</si>
  <si>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</si>
  <si>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</si>
  <si>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</si>
  <si>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</si>
  <si>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</si>
  <si>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</si>
  <si>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</si>
  <si>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</si>
  <si>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</si>
  <si>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</si>
  <si>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</si>
  <si>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</si>
  <si>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</si>
  <si>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</si>
  <si>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</si>
  <si>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</si>
  <si>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</si>
  <si>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</si>
  <si>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</si>
  <si>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</si>
  <si>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</si>
  <si>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</si>
  <si>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</si>
  <si>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</si>
  <si>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</si>
  <si>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</si>
  <si>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</si>
  <si>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</si>
  <si>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</si>
  <si>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</si>
  <si>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</si>
  <si>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</si>
  <si>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</si>
  <si>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</si>
  <si>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</si>
  <si>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</si>
  <si>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</si>
  <si>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</si>
  <si>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</si>
  <si>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</si>
  <si>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</si>
  <si>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</si>
  <si>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</si>
  <si>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</si>
  <si>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</si>
  <si>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</si>
  <si>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</si>
  <si>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</si>
  <si>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</si>
  <si>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</si>
  <si>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</si>
  <si>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</si>
  <si>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</si>
  <si>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</si>
  <si>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</si>
  <si>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</si>
  <si>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</si>
  <si>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</si>
  <si>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</si>
  <si>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</si>
  <si>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</si>
  <si>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</si>
  <si>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</si>
  <si>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</si>
  <si>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</si>
  <si>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</si>
  <si>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</si>
  <si>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</si>
  <si>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</si>
  <si>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</si>
  <si>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</si>
  <si>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</si>
  <si>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</si>
  <si>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</si>
  <si>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</si>
  <si>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</si>
  <si>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</si>
  <si>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</si>
  <si>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</si>
  <si>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</si>
  <si>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</si>
  <si>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</si>
  <si>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</si>
  <si>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</si>
  <si>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</si>
  <si>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</si>
  <si>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</si>
  <si>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</si>
  <si>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</si>
  <si>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</si>
  <si>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</si>
  <si>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</si>
  <si>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</si>
  <si>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</si>
  <si>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</si>
  <si>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</si>
  <si>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</si>
  <si>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</si>
  <si>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</si>
  <si>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</si>
  <si>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</si>
  <si>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</si>
  <si>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</si>
  <si>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</si>
  <si>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</si>
  <si>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</si>
  <si>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</si>
  <si>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</si>
  <si>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</si>
  <si>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</si>
  <si>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</si>
  <si>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</si>
  <si>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</si>
  <si>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</si>
  <si>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</si>
  <si>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</si>
  <si>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</si>
  <si>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</si>
  <si>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</si>
  <si>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</si>
  <si>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</si>
  <si>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</si>
  <si>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</si>
  <si>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</si>
  <si>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</si>
  <si>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</si>
  <si>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</si>
  <si>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</si>
  <si>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</si>
  <si>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</si>
  <si>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</si>
  <si>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</si>
  <si>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</si>
  <si>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</si>
  <si>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</si>
  <si>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</si>
  <si>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</si>
  <si>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</si>
  <si>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</si>
  <si>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</si>
  <si>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</si>
  <si>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</si>
  <si>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</si>
  <si>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</si>
  <si>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</si>
  <si>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</si>
  <si>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</si>
  <si>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</si>
  <si>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</si>
  <si>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</si>
  <si>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</si>
  <si>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</si>
  <si>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</si>
  <si>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</si>
  <si>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</si>
  <si>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</si>
  <si>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</si>
  <si>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</si>
  <si>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</si>
  <si>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</si>
  <si>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</si>
  <si>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</si>
  <si>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</si>
  <si>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</si>
  <si>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</si>
  <si>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</si>
  <si>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</si>
  <si>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</si>
  <si>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</si>
  <si>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</si>
  <si>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</si>
  <si>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</si>
  <si>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</si>
  <si>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</si>
  <si>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</si>
  <si>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</si>
  <si>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</si>
  <si>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</si>
  <si>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</si>
  <si>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</si>
  <si>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</si>
  <si>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</si>
  <si>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</si>
  <si>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</si>
  <si>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</si>
  <si>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</si>
  <si>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</si>
  <si>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</si>
  <si>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</si>
  <si>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</si>
  <si>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</si>
  <si>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</si>
  <si>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</si>
  <si>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</si>
  <si>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</si>
  <si>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</si>
  <si>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</si>
  <si>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</si>
  <si>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</si>
  <si>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</si>
  <si>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</si>
  <si>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</si>
  <si>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</si>
  <si>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</si>
  <si>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</si>
  <si>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</si>
  <si>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</si>
  <si>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</si>
  <si>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</si>
  <si>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</si>
  <si>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</si>
  <si>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</si>
  <si>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</si>
  <si>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</si>
  <si>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</si>
  <si>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</si>
  <si>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</si>
  <si>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</si>
  <si>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</si>
  <si>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</si>
  <si>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</si>
  <si>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</si>
  <si>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</si>
  <si>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</si>
  <si>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</si>
  <si>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</si>
  <si>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</si>
  <si>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</si>
  <si>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</si>
  <si>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</si>
  <si>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</si>
  <si>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</si>
  <si>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</si>
  <si>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</si>
  <si>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</si>
  <si>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</si>
  <si>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</si>
  <si>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</si>
  <si>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</si>
  <si>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</si>
  <si>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</si>
  <si>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</si>
  <si>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</si>
  <si>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</si>
  <si>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</si>
  <si>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</si>
  <si>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</si>
  <si>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</si>
  <si>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</si>
  <si>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</si>
  <si>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</si>
  <si>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</si>
  <si>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</si>
  <si>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</si>
  <si>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</si>
  <si>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</si>
  <si>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</si>
  <si>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</si>
  <si>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</si>
  <si>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</si>
  <si>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</si>
  <si>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</si>
  <si>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</si>
  <si>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</si>
  <si>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</si>
  <si>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</si>
  <si>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</si>
  <si>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</si>
  <si>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</si>
  <si>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</si>
  <si>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</si>
  <si>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</si>
  <si>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</si>
  <si>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</si>
  <si>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</si>
  <si>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</si>
  <si>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</si>
  <si>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</si>
  <si>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</si>
  <si>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</si>
  <si>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</si>
  <si>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</si>
  <si>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</si>
  <si>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</si>
  <si>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</si>
  <si>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</si>
  <si>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</si>
  <si>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</si>
  <si>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</si>
  <si>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</si>
  <si>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</si>
  <si>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</si>
  <si>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</si>
  <si>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</si>
  <si>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</si>
  <si>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</si>
  <si>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</si>
  <si>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</si>
  <si>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</si>
  <si>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</si>
  <si>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</si>
  <si>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</si>
  <si>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</si>
  <si>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</si>
  <si>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</si>
  <si>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</si>
  <si>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</si>
  <si>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</si>
  <si>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</si>
  <si>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</si>
  <si>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</si>
  <si>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</si>
  <si>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</si>
  <si>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</si>
  <si>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</si>
  <si>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</si>
  <si>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</si>
  <si>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</si>
  <si>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</si>
  <si>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</si>
  <si>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</si>
  <si>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</si>
  <si>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</si>
  <si>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</si>
  <si>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</si>
  <si>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</si>
  <si>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</si>
  <si>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</si>
  <si>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</si>
  <si>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</si>
  <si>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</si>
  <si>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</si>
  <si>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</si>
  <si>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</si>
  <si>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</si>
  <si>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</si>
  <si>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</si>
  <si>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</si>
  <si>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</si>
  <si>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</si>
  <si>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</si>
  <si>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</si>
  <si>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</si>
  <si>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</si>
  <si>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</si>
  <si>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</si>
  <si>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</si>
  <si>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</si>
  <si>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</si>
  <si>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</si>
  <si>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</si>
  <si>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</si>
  <si>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</si>
  <si>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</si>
  <si>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</si>
  <si>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</si>
  <si>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</si>
  <si>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</si>
  <si>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</si>
  <si>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</si>
  <si>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</si>
  <si>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</si>
  <si>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</si>
  <si>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</si>
  <si>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</si>
  <si>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</si>
  <si>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</si>
  <si>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</si>
  <si>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</si>
  <si>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</si>
  <si>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</si>
  <si>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</si>
  <si>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</si>
  <si>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</si>
  <si>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</si>
  <si>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</si>
  <si>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</si>
  <si>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</si>
  <si>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</si>
  <si>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</si>
  <si>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</si>
  <si>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</si>
  <si>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</si>
  <si>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</si>
  <si>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</si>
  <si>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</si>
  <si>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</si>
  <si>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</si>
  <si>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</si>
  <si>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</si>
  <si>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</si>
  <si>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</si>
  <si>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</si>
  <si>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</si>
  <si>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</si>
  <si>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</si>
  <si>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</si>
  <si>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</si>
  <si>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</si>
  <si>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</si>
  <si>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</si>
  <si>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</si>
  <si>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</si>
  <si>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</si>
  <si>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</si>
  <si>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</si>
  <si>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</si>
  <si>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</si>
  <si>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</si>
  <si>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</si>
  <si>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</si>
  <si>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</si>
  <si>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</si>
  <si>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</si>
  <si>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</si>
  <si>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</si>
  <si>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</si>
  <si>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</si>
  <si>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</si>
  <si>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</si>
  <si>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</si>
  <si>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</si>
  <si>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</si>
  <si>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</si>
  <si>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</si>
  <si>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</si>
  <si>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</si>
  <si>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</si>
  <si>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</si>
  <si>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</si>
  <si>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</si>
  <si>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</si>
  <si>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</si>
  <si>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</si>
  <si>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</si>
  <si>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</si>
  <si>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</si>
  <si>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</si>
  <si>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</si>
  <si>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</si>
  <si>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</si>
  <si>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</si>
  <si>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</si>
  <si>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</si>
  <si>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</si>
  <si>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</si>
  <si>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</si>
  <si>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</si>
  <si>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</si>
  <si>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</si>
  <si>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</si>
  <si>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</si>
  <si>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</si>
  <si>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</si>
  <si>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</si>
  <si>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</si>
  <si>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</si>
  <si>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</si>
  <si>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</si>
  <si>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</si>
  <si>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</si>
  <si>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</si>
  <si>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</si>
  <si>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</si>
  <si>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</si>
  <si>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</si>
  <si>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</si>
  <si>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</si>
  <si>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</si>
  <si>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</si>
  <si>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</si>
  <si>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</si>
  <si>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</si>
  <si>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</si>
  <si>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</si>
  <si>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</si>
  <si>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</si>
  <si>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</si>
  <si>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</si>
  <si>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</si>
  <si>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</si>
  <si>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</si>
  <si>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</si>
  <si>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</si>
  <si>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</si>
  <si>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</si>
  <si>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</si>
  <si>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</si>
  <si>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</si>
  <si>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</si>
  <si>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</si>
  <si>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</si>
  <si>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</si>
  <si>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</si>
  <si>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</si>
  <si>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</si>
  <si>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</si>
  <si>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</si>
  <si>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</si>
  <si>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</si>
  <si>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</si>
  <si>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</si>
  <si>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</si>
  <si>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</si>
  <si>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</si>
  <si>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</si>
  <si>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</si>
  <si>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</si>
  <si>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</si>
  <si>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</si>
  <si>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</si>
  <si>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</si>
  <si>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</si>
  <si>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</si>
  <si>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</si>
  <si>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</si>
  <si>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</si>
  <si>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</si>
  <si>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</si>
  <si>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</si>
  <si>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</si>
  <si>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</si>
  <si>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</si>
  <si>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</si>
  <si>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</si>
  <si>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</si>
  <si>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</si>
  <si>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</si>
  <si>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</si>
  <si>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</si>
  <si>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</si>
  <si>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</si>
  <si>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</si>
  <si>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</si>
  <si>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</si>
  <si>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</si>
  <si>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</si>
  <si>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</si>
  <si>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</si>
  <si>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</si>
  <si>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</si>
  <si>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</si>
  <si>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</si>
  <si>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</si>
  <si>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</si>
  <si>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</si>
  <si>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</si>
  <si>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</si>
  <si>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</si>
  <si>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</si>
  <si>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</si>
  <si>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</si>
  <si>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</si>
  <si>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</si>
  <si>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</si>
  <si>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</si>
  <si>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</si>
  <si>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</si>
  <si>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</si>
  <si>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</si>
  <si>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</si>
  <si>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</si>
  <si>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</si>
  <si>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</si>
  <si>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</si>
  <si>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</si>
  <si>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</si>
  <si>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</si>
  <si>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</si>
  <si>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</si>
  <si>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</si>
  <si>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</si>
  <si>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</si>
  <si>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</si>
  <si>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</si>
  <si>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</si>
  <si>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</si>
  <si>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</si>
  <si>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</si>
  <si>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</si>
  <si>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</si>
  <si>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</si>
  <si>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</si>
  <si>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</si>
  <si>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</si>
  <si>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</si>
  <si>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</si>
  <si>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</si>
  <si>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</si>
  <si>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</si>
  <si>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</si>
  <si>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</si>
  <si>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</si>
  <si>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</si>
  <si>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</si>
  <si>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</si>
  <si>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</si>
  <si>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</si>
  <si>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</si>
  <si>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</si>
  <si>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</si>
  <si>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</si>
  <si>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</si>
  <si>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</si>
  <si>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</si>
  <si>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</si>
  <si>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</si>
  <si>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</si>
  <si>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</si>
  <si>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</si>
  <si>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</si>
  <si>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</si>
  <si>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</si>
  <si>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</si>
  <si>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</si>
  <si>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</si>
  <si>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</si>
  <si>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</si>
  <si>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</si>
  <si>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</si>
  <si>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</si>
  <si>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</si>
  <si>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</si>
  <si>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</si>
  <si>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</si>
  <si>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</si>
  <si>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</si>
  <si>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</si>
  <si>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</si>
  <si>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</si>
  <si>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</si>
  <si>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</si>
  <si>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</si>
  <si>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</si>
  <si>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</si>
  <si>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</si>
  <si>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</si>
  <si>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</si>
  <si>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</si>
  <si>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</si>
  <si>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</si>
  <si>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</si>
  <si>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</si>
  <si>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</si>
  <si>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</si>
  <si>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</si>
  <si>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</si>
  <si>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</si>
  <si>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</si>
  <si>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</si>
  <si>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</si>
  <si>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</si>
  <si>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</si>
  <si>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</si>
  <si>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</si>
  <si>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</si>
  <si>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</si>
  <si>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</si>
  <si>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</si>
  <si>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</si>
  <si>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</si>
  <si>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</si>
  <si>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</si>
  <si>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</si>
  <si>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</si>
  <si>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</si>
  <si>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</si>
  <si>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</si>
  <si>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</si>
  <si>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</si>
  <si>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</si>
  <si>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</si>
  <si>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</si>
  <si>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</si>
  <si>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</si>
  <si>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</si>
  <si>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</si>
  <si>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</si>
  <si>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</si>
  <si>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</si>
  <si>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</si>
  <si>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</si>
  <si>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</si>
  <si>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</si>
  <si>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</si>
  <si>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</si>
  <si>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</si>
  <si>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</si>
  <si>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</si>
  <si>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</si>
  <si>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</si>
  <si>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</si>
  <si>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</si>
  <si>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</si>
  <si>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</si>
  <si>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</si>
  <si>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</si>
  <si>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</si>
  <si>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</si>
  <si>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</si>
  <si>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</si>
  <si>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</si>
  <si>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</si>
  <si>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</si>
  <si>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</si>
  <si>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</si>
  <si>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</si>
  <si>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</si>
  <si>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</si>
  <si>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</si>
  <si>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</si>
  <si>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</si>
  <si>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</si>
  <si>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</si>
  <si>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</si>
  <si>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</si>
  <si>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</si>
  <si>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</si>
  <si>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</si>
  <si>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</si>
  <si>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</si>
  <si>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</si>
  <si>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</si>
  <si>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</si>
  <si>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</si>
  <si>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</si>
  <si>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</si>
  <si>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</si>
  <si>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</si>
  <si>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</si>
  <si>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</si>
  <si>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</si>
  <si>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</si>
  <si>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</si>
  <si>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</si>
  <si>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</si>
  <si>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</si>
  <si>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</si>
  <si>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</si>
  <si>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</si>
  <si>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</si>
  <si>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</si>
  <si>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</si>
  <si>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</si>
  <si>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</si>
  <si>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</si>
  <si>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</si>
  <si>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</si>
  <si>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</si>
  <si>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</si>
  <si>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</si>
  <si>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</si>
  <si>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</si>
  <si>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</si>
  <si>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</si>
  <si>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</si>
  <si>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</si>
  <si>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</si>
  <si>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</si>
  <si>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</si>
  <si>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</si>
  <si>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</si>
  <si>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</si>
  <si>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</si>
  <si>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</si>
  <si>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</si>
  <si>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</si>
  <si>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</si>
  <si>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</si>
  <si>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</si>
  <si>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</si>
  <si>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</si>
  <si>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</si>
  <si>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</si>
  <si>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</si>
  <si>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</si>
  <si>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</si>
  <si>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</si>
  <si>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</si>
  <si>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</si>
  <si>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</si>
  <si>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</si>
  <si>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</si>
  <si>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</si>
  <si>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</si>
  <si>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</si>
  <si>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</si>
  <si>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</si>
  <si>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</si>
  <si>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</si>
  <si>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</si>
  <si>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</si>
  <si>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</si>
  <si>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</si>
  <si>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</si>
  <si>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</si>
  <si>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</si>
  <si>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</si>
  <si>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</si>
  <si>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</si>
  <si>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</si>
  <si>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</si>
  <si>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</si>
  <si>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</si>
  <si>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</si>
  <si>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</si>
  <si>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</si>
  <si>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</si>
  <si>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</si>
  <si>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</si>
  <si>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</si>
  <si>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</si>
  <si>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</si>
  <si>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</si>
  <si>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</si>
  <si>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</si>
  <si>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</si>
  <si>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</si>
  <si>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</si>
  <si>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</si>
  <si>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</si>
  <si>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</si>
  <si>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</si>
  <si>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</si>
  <si>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</si>
  <si>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</si>
  <si>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</si>
  <si>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</si>
  <si>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</si>
  <si>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</si>
  <si>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</si>
  <si>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</si>
  <si>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</si>
  <si>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</si>
  <si>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</si>
  <si>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</si>
  <si>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</si>
  <si>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</si>
  <si>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</si>
  <si>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</si>
  <si>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</si>
  <si>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</si>
  <si>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</si>
  <si>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</si>
  <si>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</si>
  <si>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</si>
  <si>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</si>
  <si>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</si>
  <si>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</si>
  <si>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</si>
  <si>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</si>
  <si>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</si>
  <si>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</si>
  <si>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</si>
  <si>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</si>
  <si>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</si>
  <si>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</si>
  <si>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</si>
  <si>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</si>
  <si>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</si>
  <si>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</si>
  <si>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</si>
  <si>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</si>
  <si>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</si>
  <si>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</si>
  <si>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</si>
  <si>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</si>
  <si>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</si>
  <si>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</si>
  <si>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</si>
  <si>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</si>
  <si>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</si>
  <si>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</si>
  <si>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</si>
  <si>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</si>
  <si>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</si>
  <si>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</si>
  <si>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</si>
  <si>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</si>
  <si>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</si>
  <si>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</si>
  <si>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</si>
  <si>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</si>
  <si>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</si>
  <si>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</si>
  <si>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</si>
  <si>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</si>
  <si>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</si>
  <si>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</si>
  <si>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</si>
  <si>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</si>
  <si>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</si>
  <si>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</si>
  <si>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</si>
  <si>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</si>
  <si>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</si>
  <si>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</si>
  <si>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</si>
  <si>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</si>
  <si>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</si>
  <si>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</si>
  <si>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</si>
  <si>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</si>
  <si>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</si>
  <si>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</si>
  <si>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</si>
  <si>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</si>
  <si>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</si>
  <si>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</si>
  <si>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</si>
  <si>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</si>
  <si>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</si>
  <si>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</si>
  <si>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</si>
  <si>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</si>
  <si>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</si>
  <si>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</si>
  <si>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</si>
  <si>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</si>
  <si>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</si>
  <si>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</si>
  <si>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</si>
  <si>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</si>
  <si>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</si>
  <si>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</si>
  <si>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</si>
  <si>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</si>
  <si>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</si>
  <si>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</si>
  <si>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</si>
  <si>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</si>
  <si>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</si>
  <si>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</si>
  <si>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</si>
  <si>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</si>
  <si>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</si>
  <si>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</si>
  <si>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</si>
  <si>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</si>
  <si>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</si>
  <si>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</si>
  <si>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</si>
  <si>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</si>
  <si>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</si>
  <si>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</si>
  <si>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</si>
  <si>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</si>
  <si>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</si>
  <si>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</si>
  <si>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</si>
  <si>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</si>
  <si>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</si>
  <si>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</si>
  <si>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</si>
  <si>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</si>
  <si>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</si>
  <si>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</si>
  <si>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</si>
  <si>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</si>
  <si>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</si>
  <si>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</si>
  <si>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</si>
  <si>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</si>
  <si>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</si>
  <si>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</si>
  <si>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</si>
  <si>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</si>
  <si>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</si>
  <si>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</si>
  <si>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</si>
  <si>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</si>
  <si>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</si>
  <si>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</si>
  <si>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</si>
  <si>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</si>
  <si>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</si>
  <si>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</si>
  <si>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</si>
  <si>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</si>
  <si>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</si>
  <si>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</si>
  <si>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</si>
  <si>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</si>
  <si>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</si>
  <si>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</si>
  <si>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</si>
  <si>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</si>
  <si>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</si>
  <si>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</si>
  <si>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</si>
  <si>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</si>
  <si>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</si>
  <si>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</si>
  <si>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</si>
  <si>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</si>
  <si>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</si>
  <si>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</si>
  <si>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</si>
  <si>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</si>
  <si>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</si>
  <si>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</si>
  <si>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</si>
  <si>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</si>
  <si>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</si>
  <si>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</si>
  <si>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</si>
  <si>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</si>
  <si>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</si>
  <si>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</si>
  <si>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</si>
  <si>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</si>
  <si>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</si>
  <si>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</si>
  <si>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</si>
  <si>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</si>
  <si>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</si>
  <si>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</si>
  <si>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</si>
  <si>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</si>
  <si>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</si>
  <si>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</si>
  <si>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</si>
  <si>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</si>
  <si>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</si>
  <si>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</si>
  <si>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</si>
  <si>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</si>
  <si>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</si>
  <si>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</si>
  <si>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</si>
  <si>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</si>
  <si>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</si>
  <si>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</si>
  <si>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</si>
  <si>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</si>
  <si>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</si>
  <si>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</si>
  <si>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</si>
  <si>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</si>
  <si>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</si>
  <si>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</si>
  <si>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</si>
  <si>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</si>
  <si>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</si>
  <si>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</si>
  <si>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</si>
  <si>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</si>
  <si>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</si>
  <si>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</si>
  <si>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</si>
  <si>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</si>
  <si>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</si>
  <si>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</si>
  <si>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</si>
  <si>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</si>
  <si>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</si>
  <si>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</si>
  <si>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</si>
  <si>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</si>
  <si>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</si>
  <si>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</si>
  <si>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</si>
  <si>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</si>
  <si>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</si>
  <si>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</si>
  <si>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</si>
  <si>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</si>
  <si>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</si>
  <si>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</si>
  <si>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</si>
  <si>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</si>
  <si>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</si>
  <si>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</si>
  <si>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</si>
  <si>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</si>
  <si>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</si>
  <si>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</si>
  <si>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</si>
  <si>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</si>
  <si>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</si>
  <si>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</si>
  <si>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</si>
  <si>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</si>
  <si>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</si>
  <si>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</si>
  <si>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</si>
  <si>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</si>
  <si>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</si>
  <si>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</si>
  <si>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</si>
  <si>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</si>
  <si>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</si>
  <si>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</si>
  <si>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</si>
  <si>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</si>
  <si>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</si>
  <si>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</si>
  <si>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</si>
  <si>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</si>
  <si>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</si>
  <si>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</si>
  <si>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</si>
  <si>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</si>
  <si>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</si>
  <si>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</si>
  <si>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</si>
  <si>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</si>
  <si>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</si>
  <si>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</si>
  <si>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</si>
  <si>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</si>
  <si>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</si>
  <si>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</si>
  <si>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</si>
  <si>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</si>
  <si>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</si>
  <si>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</si>
  <si>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</si>
  <si>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</si>
  <si>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</si>
  <si>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</si>
  <si>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</si>
  <si>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</si>
  <si>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</si>
  <si>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</si>
  <si>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</si>
  <si>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</si>
  <si>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</si>
  <si>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</si>
  <si>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</si>
  <si>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</si>
  <si>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</si>
  <si>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</si>
  <si>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</si>
  <si>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</si>
  <si>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</si>
  <si>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</si>
  <si>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</si>
  <si>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</si>
  <si>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</si>
  <si>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</si>
  <si>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</si>
  <si>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</si>
  <si>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</si>
  <si>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</si>
  <si>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</si>
  <si>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</si>
  <si>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</si>
  <si>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</si>
  <si>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</si>
  <si>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</si>
  <si>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</si>
  <si>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</si>
  <si>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</si>
  <si>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</si>
  <si>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</si>
  <si>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</si>
  <si>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</si>
  <si>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</si>
  <si>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</si>
  <si>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</si>
  <si>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</si>
  <si>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</si>
  <si>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</si>
  <si>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</si>
  <si>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</si>
  <si>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</si>
  <si>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</si>
  <si>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</si>
  <si>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</si>
  <si>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</si>
  <si>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</si>
  <si>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</si>
  <si>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</si>
  <si>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</si>
  <si>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</si>
  <si>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</si>
  <si>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</si>
  <si>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</si>
  <si>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</si>
  <si>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</si>
  <si>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</si>
  <si>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</si>
  <si>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</si>
  <si>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</si>
  <si>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</si>
  <si>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</si>
  <si>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</si>
  <si>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</si>
  <si>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</si>
  <si>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</si>
  <si>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</si>
  <si>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</si>
  <si>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</si>
  <si>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</si>
  <si>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</si>
  <si>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</si>
  <si>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</si>
  <si>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</si>
  <si>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</si>
  <si>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</si>
  <si>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</si>
  <si>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</si>
  <si>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</si>
  <si>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</si>
  <si>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</si>
  <si>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</si>
  <si>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</si>
  <si>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</si>
  <si>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</si>
  <si>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</si>
  <si>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</si>
  <si>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</si>
  <si>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</si>
  <si>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</si>
  <si>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</si>
  <si>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</si>
  <si>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</si>
  <si>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</si>
  <si>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</si>
  <si>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</si>
  <si>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</si>
  <si>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</si>
  <si>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</si>
  <si>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</si>
  <si>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</si>
  <si>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</si>
  <si>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</si>
  <si>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</si>
  <si>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</si>
  <si>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</si>
  <si>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</si>
  <si>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</si>
  <si>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</si>
  <si>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</si>
  <si>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</si>
  <si>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</si>
  <si>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</si>
  <si>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</si>
  <si>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</si>
  <si>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</si>
  <si>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</si>
  <si>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</si>
  <si>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</si>
  <si>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</si>
  <si>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</si>
  <si>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</si>
  <si>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</si>
  <si>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</si>
  <si>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</si>
  <si>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</si>
  <si>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</si>
  <si>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</si>
  <si>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</si>
  <si>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</si>
  <si>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</si>
  <si>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</si>
  <si>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</si>
  <si>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</si>
  <si>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</si>
  <si>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</si>
  <si>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</si>
  <si>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</si>
  <si>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</si>
  <si>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</si>
  <si>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</si>
  <si>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</si>
  <si>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</si>
  <si>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</si>
  <si>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</si>
  <si>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</si>
  <si>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</si>
  <si>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</si>
  <si>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</si>
  <si>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</si>
  <si>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</si>
  <si>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</si>
  <si>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</si>
  <si>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</si>
  <si>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</si>
  <si>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</si>
  <si>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</si>
  <si>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</si>
  <si>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</si>
  <si>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</si>
  <si>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</si>
  <si>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</si>
  <si>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</si>
  <si>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</si>
  <si>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</si>
  <si>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</si>
  <si>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</si>
  <si>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</si>
  <si>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</si>
  <si>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</si>
  <si>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</si>
  <si>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</si>
  <si>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</si>
  <si>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</si>
  <si>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</si>
  <si>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</si>
  <si>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</si>
  <si>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</si>
  <si>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</si>
  <si>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</si>
  <si>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</si>
  <si>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</si>
  <si>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</si>
  <si>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</si>
  <si>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</si>
  <si>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</si>
  <si>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</si>
  <si>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</si>
  <si>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</si>
  <si>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</si>
  <si>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</si>
  <si>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</si>
  <si>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</si>
  <si>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</si>
  <si>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</si>
  <si>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</si>
  <si>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</si>
  <si>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</si>
  <si>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</si>
  <si>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</si>
  <si>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</si>
  <si>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</si>
  <si>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</si>
  <si>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</si>
  <si>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</si>
  <si>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</si>
  <si>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</si>
  <si>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</si>
  <si>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</si>
  <si>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</si>
  <si>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</si>
  <si>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</si>
  <si>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</si>
  <si>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</si>
  <si>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</si>
  <si>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</si>
  <si>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</si>
  <si>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</si>
  <si>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</si>
  <si>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</si>
  <si>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</si>
  <si>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</si>
  <si>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</si>
  <si>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</si>
  <si>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</si>
  <si>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</si>
  <si>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</si>
  <si>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</si>
  <si>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</si>
  <si>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</si>
  <si>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</si>
  <si>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</si>
  <si>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</si>
  <si>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</si>
  <si>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</si>
  <si>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</si>
  <si>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</si>
  <si>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</si>
  <si>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</si>
  <si>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</si>
  <si>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</si>
  <si>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</si>
  <si>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</si>
  <si>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</si>
  <si>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</si>
  <si>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</si>
  <si>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</si>
  <si>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</si>
  <si>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</si>
  <si>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</si>
  <si>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</si>
  <si>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</si>
  <si>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</si>
  <si>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</si>
  <si>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</si>
  <si>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</si>
  <si>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</si>
  <si>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</si>
  <si>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</si>
  <si>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</si>
  <si>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</si>
  <si>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</si>
  <si>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</si>
  <si>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</si>
  <si>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</si>
  <si>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</si>
  <si>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</si>
  <si>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</si>
  <si>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</si>
  <si>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</si>
  <si>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</si>
  <si>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</si>
  <si>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</si>
  <si>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</si>
  <si>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</si>
  <si>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</si>
  <si>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</si>
  <si>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</si>
  <si>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</si>
  <si>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</si>
  <si>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</si>
  <si>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</si>
  <si>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</si>
  <si>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</si>
  <si>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</si>
  <si>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</si>
  <si>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</si>
  <si>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</si>
  <si>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</si>
  <si>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</si>
  <si>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</si>
  <si>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</si>
  <si>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</si>
  <si>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</si>
  <si>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</si>
  <si>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</si>
  <si>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</si>
  <si>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</si>
  <si>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</si>
  <si>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</si>
  <si>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</si>
  <si>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</si>
  <si>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</si>
  <si>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</si>
  <si>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</si>
  <si>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</si>
  <si>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</si>
  <si>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</si>
  <si>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</si>
  <si>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</si>
  <si>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</si>
  <si>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</si>
  <si>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</si>
  <si>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</si>
  <si>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</si>
  <si>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</si>
  <si>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</si>
  <si>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</si>
  <si>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</si>
  <si>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</si>
  <si>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</si>
  <si>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</si>
  <si>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</si>
  <si>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</si>
  <si>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</si>
  <si>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</si>
  <si>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</si>
  <si>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</si>
  <si>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</si>
  <si>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</si>
  <si>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</si>
  <si>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</si>
  <si>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</si>
  <si>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</si>
  <si>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</si>
  <si>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</si>
  <si>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</si>
  <si>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</si>
  <si>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</si>
  <si>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</si>
  <si>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</si>
  <si>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</si>
  <si>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</si>
  <si>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</si>
  <si>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</si>
  <si>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</si>
  <si>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</si>
  <si>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</si>
  <si>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</si>
  <si>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</si>
  <si>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</si>
  <si>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</si>
  <si>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</si>
  <si>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</si>
  <si>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</si>
  <si>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</si>
  <si>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</si>
  <si>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</si>
  <si>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</si>
  <si>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</si>
  <si>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</si>
  <si>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</si>
  <si>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</si>
  <si>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</si>
  <si>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</si>
  <si>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</si>
  <si>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</si>
  <si>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</si>
  <si>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</si>
  <si>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</si>
  <si>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</si>
  <si>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</si>
  <si>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</si>
  <si>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</si>
  <si>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</si>
  <si>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</si>
  <si>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</si>
  <si>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</si>
  <si>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</si>
  <si>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</si>
  <si>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</si>
  <si>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</si>
  <si>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</si>
  <si>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</si>
  <si>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</si>
  <si>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</si>
  <si>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</si>
  <si>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</si>
  <si>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</si>
  <si>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</si>
  <si>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</si>
  <si>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</si>
  <si>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</si>
  <si>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</si>
  <si>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</si>
  <si>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</si>
  <si>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</si>
  <si>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</si>
  <si>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</si>
  <si>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</si>
  <si>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</si>
  <si>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</si>
  <si>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</si>
  <si>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</si>
  <si>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</si>
  <si>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</si>
  <si>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</si>
  <si>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</si>
  <si>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</si>
  <si>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</si>
  <si>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</si>
  <si>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</si>
  <si>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</si>
  <si>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</si>
  <si>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</si>
  <si>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</si>
  <si>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</si>
  <si>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</si>
  <si>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</si>
  <si>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</si>
  <si>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</si>
  <si>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</si>
  <si>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</si>
  <si>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</si>
  <si>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</si>
  <si>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</si>
  <si>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</si>
  <si>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</si>
  <si>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</si>
  <si>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</si>
  <si>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</si>
  <si>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</si>
  <si>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</si>
  <si>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</si>
  <si>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</si>
  <si>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</si>
  <si>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</si>
  <si>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</si>
  <si>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</si>
  <si>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</si>
  <si>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</si>
  <si>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</si>
  <si>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</si>
  <si>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</si>
  <si>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</si>
  <si>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</si>
  <si>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</si>
  <si>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</si>
  <si>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</si>
  <si>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</si>
  <si>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</si>
  <si>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</si>
  <si>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</si>
  <si>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</si>
  <si>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</si>
  <si>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</si>
  <si>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</si>
  <si>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</si>
  <si>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</si>
  <si>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</si>
  <si>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</si>
  <si>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</si>
  <si>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</si>
  <si>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</si>
  <si>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</si>
  <si>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</si>
  <si>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</si>
  <si>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</si>
  <si>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</si>
  <si>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</si>
  <si>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</si>
  <si>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</si>
  <si>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</si>
  <si>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</si>
  <si>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</si>
  <si>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</si>
  <si>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</si>
  <si>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</si>
  <si>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</si>
  <si>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</si>
  <si>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</si>
  <si>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</si>
  <si>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</si>
  <si>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</si>
  <si>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</si>
  <si>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</si>
  <si>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</si>
  <si>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</si>
  <si>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</si>
  <si>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</si>
  <si>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</si>
  <si>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</si>
  <si>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</si>
  <si>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</si>
  <si>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</si>
  <si>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</si>
  <si>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</si>
  <si>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</si>
  <si>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</si>
  <si>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</si>
  <si>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</si>
  <si>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</si>
  <si>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</si>
  <si>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</si>
  <si>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</si>
  <si>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</si>
  <si>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</si>
  <si>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</si>
  <si>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</si>
  <si>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</si>
  <si>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</si>
  <si>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</si>
  <si>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</si>
  <si>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</si>
  <si>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</si>
  <si>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</si>
  <si>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</si>
  <si>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</si>
  <si>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</si>
  <si>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</si>
  <si>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</si>
  <si>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</si>
  <si>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</si>
  <si>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</si>
  <si>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</si>
  <si>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</si>
  <si>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</si>
  <si>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</si>
  <si>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</si>
  <si>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</si>
  <si>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</si>
  <si>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</si>
  <si>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</si>
  <si>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</si>
  <si>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</si>
  <si>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</si>
  <si>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</si>
  <si>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</si>
  <si>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</si>
  <si>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</si>
  <si>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</si>
  <si>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</si>
  <si>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</si>
  <si>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</si>
  <si>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</si>
  <si>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</si>
  <si>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</si>
  <si>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</si>
  <si>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</si>
  <si>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</si>
  <si>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</si>
  <si>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</si>
  <si>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</si>
  <si>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</si>
  <si>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</si>
  <si>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</si>
  <si>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</si>
  <si>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</si>
  <si>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</si>
  <si>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</si>
  <si>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</si>
  <si>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</si>
  <si>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</si>
  <si>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</si>
  <si>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</si>
  <si>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</si>
  <si>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</si>
  <si>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</si>
  <si>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</si>
  <si>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</si>
  <si>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</si>
  <si>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</si>
  <si>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</si>
  <si>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</si>
  <si>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</si>
  <si>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</si>
  <si>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</si>
  <si>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</si>
  <si>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</si>
  <si>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</si>
  <si>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</si>
  <si>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</si>
  <si>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</si>
  <si>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</si>
  <si>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</si>
  <si>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</si>
  <si>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</si>
  <si>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</si>
  <si>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</si>
  <si>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</si>
  <si>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</si>
  <si>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</si>
  <si>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</si>
  <si>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</si>
  <si>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</si>
  <si>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</si>
  <si>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</si>
  <si>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</si>
  <si>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</si>
  <si>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</si>
  <si>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</si>
  <si>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</si>
  <si>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</si>
  <si>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</si>
  <si>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</si>
  <si>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</si>
  <si>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</si>
  <si>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</si>
  <si>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</si>
  <si>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</si>
  <si>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</si>
  <si>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</si>
  <si>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</si>
  <si>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</si>
  <si>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</si>
  <si>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</si>
  <si>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</si>
  <si>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</si>
  <si>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</si>
  <si>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</si>
  <si>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</si>
  <si>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</si>
  <si>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</si>
  <si>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</si>
  <si>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</si>
  <si>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</si>
  <si>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</si>
  <si>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</si>
  <si>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</si>
  <si>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</si>
  <si>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</si>
  <si>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</si>
  <si>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</si>
  <si>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</si>
  <si>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</si>
  <si>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</si>
  <si>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</si>
  <si>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</si>
  <si>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</si>
  <si>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</si>
  <si>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</si>
  <si>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</si>
  <si>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</si>
  <si>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</si>
  <si>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</si>
  <si>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</si>
  <si>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</si>
  <si>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</si>
  <si>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</si>
  <si>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</si>
  <si>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</si>
  <si>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</si>
  <si>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</si>
  <si>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</si>
  <si>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</si>
  <si>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</si>
  <si>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</si>
  <si>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</si>
  <si>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</si>
  <si>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</si>
  <si>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</si>
  <si>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</si>
  <si>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</si>
  <si>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</si>
  <si>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</si>
  <si>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</si>
  <si>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</si>
  <si>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</si>
  <si>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</si>
  <si>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</si>
  <si>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</si>
  <si>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</si>
  <si>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</si>
  <si>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</si>
  <si>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</si>
  <si>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</si>
  <si>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</si>
  <si>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</si>
  <si>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</si>
  <si>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</si>
  <si>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</si>
  <si>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</si>
  <si>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</si>
  <si>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</si>
  <si>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</si>
  <si>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</si>
  <si>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</si>
  <si>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</si>
  <si>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</si>
  <si>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</si>
  <si>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</si>
  <si>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</si>
  <si>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</si>
  <si>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</si>
  <si>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</si>
  <si>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</si>
  <si>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</si>
  <si>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</si>
  <si>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</si>
  <si>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</si>
  <si>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</si>
  <si>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</si>
  <si>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</si>
  <si>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</si>
  <si>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</si>
  <si>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</si>
  <si>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</si>
  <si>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</si>
  <si>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</si>
  <si>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</si>
  <si>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</si>
  <si>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</si>
  <si>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</si>
  <si>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</si>
  <si>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</si>
  <si>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</si>
  <si>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</si>
  <si>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</si>
  <si>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</si>
  <si>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</si>
  <si>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</si>
  <si>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</si>
  <si>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</si>
  <si>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</si>
  <si>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</si>
  <si>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</si>
  <si>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</si>
  <si>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</si>
  <si>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</si>
  <si>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</si>
  <si>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</si>
  <si>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</si>
  <si>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</si>
  <si>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</si>
  <si>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</si>
  <si>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</si>
  <si>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</si>
  <si>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</si>
  <si>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</si>
  <si>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</si>
  <si>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</si>
  <si>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</si>
  <si>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</si>
  <si>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</si>
  <si>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</si>
  <si>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</si>
  <si>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</si>
  <si>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</si>
  <si>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</si>
  <si>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</si>
  <si>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</si>
  <si>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</si>
  <si>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</si>
  <si>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</si>
  <si>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</si>
  <si>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</si>
  <si>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</si>
  <si>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</si>
  <si>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</si>
  <si>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</si>
  <si>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</si>
  <si>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</si>
  <si>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</si>
  <si>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</si>
  <si>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</si>
  <si>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</si>
  <si>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</si>
  <si>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</si>
  <si>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</si>
  <si>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</si>
  <si>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</si>
  <si>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</si>
  <si>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</si>
  <si>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</si>
  <si>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</si>
  <si>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</si>
  <si>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</si>
  <si>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</si>
  <si>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</si>
  <si>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</si>
  <si>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</si>
  <si>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</si>
  <si>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</si>
  <si>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</si>
  <si>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</si>
  <si>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</si>
  <si>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</si>
  <si>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</si>
  <si>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</si>
  <si>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</si>
  <si>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</si>
  <si>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</si>
  <si>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</si>
  <si>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</si>
  <si>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</si>
  <si>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</si>
  <si>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</si>
  <si>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</si>
  <si>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</si>
  <si>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</si>
  <si>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</si>
  <si>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</si>
  <si>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</si>
  <si>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</si>
  <si>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</si>
  <si>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</si>
  <si>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</si>
  <si>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</si>
  <si>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</si>
  <si>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</si>
  <si>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</si>
  <si>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</si>
  <si>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</si>
  <si>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</si>
  <si>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</si>
  <si>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</si>
  <si>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</si>
  <si>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</si>
  <si>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</si>
  <si>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</si>
  <si>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</si>
  <si>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</si>
  <si>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</si>
  <si>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</si>
  <si>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</si>
  <si>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</si>
  <si>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</si>
  <si>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</si>
  <si>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</si>
  <si>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</si>
  <si>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</si>
  <si>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</si>
  <si>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</si>
  <si>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</si>
  <si>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</si>
  <si>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</si>
  <si>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</si>
  <si>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</si>
  <si>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</si>
  <si>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</si>
  <si>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</si>
  <si>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</si>
  <si>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</si>
  <si>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</si>
  <si>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</si>
  <si>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</si>
  <si>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</si>
  <si>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</si>
  <si>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</si>
  <si>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</si>
  <si>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</si>
  <si>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</si>
  <si>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</si>
  <si>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</si>
  <si>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</si>
  <si>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</si>
  <si>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</si>
  <si>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</si>
  <si>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</si>
  <si>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</si>
  <si>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</si>
  <si>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</si>
  <si>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</si>
  <si>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</si>
  <si>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</si>
  <si>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</si>
  <si>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</si>
  <si>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</si>
  <si>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</si>
  <si>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</si>
  <si>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</si>
  <si>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</si>
  <si>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</si>
  <si>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</si>
  <si>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</si>
  <si>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</si>
  <si>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</si>
  <si>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</si>
  <si>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</si>
  <si>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</si>
  <si>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</si>
  <si>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</si>
  <si>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</si>
  <si>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</si>
  <si>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</si>
  <si>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</si>
  <si>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</si>
  <si>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</si>
  <si>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</si>
  <si>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</si>
  <si>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</si>
  <si>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</si>
  <si>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</si>
  <si>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</si>
  <si>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</si>
  <si>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</si>
  <si>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</si>
  <si>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</si>
  <si>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</si>
  <si>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</si>
  <si>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</si>
  <si>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</si>
  <si>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</si>
  <si>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</si>
  <si>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</si>
  <si>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</si>
  <si>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</si>
  <si>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</si>
  <si>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</si>
  <si>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</si>
  <si>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</si>
  <si>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</si>
  <si>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</si>
  <si>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</si>
  <si>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</si>
  <si>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</si>
  <si>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</si>
  <si>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</si>
  <si>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</si>
  <si>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</si>
  <si>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</si>
  <si>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</si>
  <si>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</si>
  <si>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</si>
  <si>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</si>
  <si>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</si>
  <si>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</si>
  <si>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</si>
  <si>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</si>
  <si>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</si>
  <si>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</si>
  <si>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</si>
  <si>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</si>
  <si>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</si>
  <si>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</si>
  <si>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</si>
  <si>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</si>
  <si>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</si>
  <si>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</si>
  <si>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</si>
  <si>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</si>
  <si>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</si>
  <si>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</si>
  <si>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</si>
  <si>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</si>
  <si>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</si>
  <si>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</si>
  <si>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</si>
  <si>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</si>
  <si>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</si>
  <si>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</si>
  <si>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</si>
  <si>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</si>
  <si>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</si>
  <si>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</si>
  <si>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</si>
  <si>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</si>
  <si>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</si>
  <si>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</si>
  <si>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</si>
  <si>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</si>
  <si>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</si>
  <si>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</si>
  <si>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</si>
  <si>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</si>
  <si>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</si>
  <si>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</si>
  <si>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</si>
  <si>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</si>
  <si>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</si>
  <si>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</si>
  <si>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</si>
  <si>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</si>
  <si>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</si>
  <si>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</si>
  <si>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</si>
  <si>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</si>
  <si>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</si>
  <si>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</si>
  <si>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</si>
  <si>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</si>
  <si>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</si>
  <si>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</si>
  <si>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</si>
  <si>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</si>
  <si>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</si>
  <si>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</si>
  <si>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</si>
  <si>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</si>
  <si>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</si>
  <si>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</si>
  <si>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</si>
  <si>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</si>
  <si>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</si>
  <si>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</si>
  <si>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</si>
  <si>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</si>
  <si>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</si>
  <si>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</si>
  <si>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</si>
  <si>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</si>
  <si>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</si>
  <si>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</si>
  <si>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</si>
  <si>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</si>
  <si>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</si>
  <si>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</si>
  <si>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</si>
  <si>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</si>
  <si>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</si>
  <si>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</si>
  <si>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</si>
  <si>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</si>
  <si>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</si>
  <si>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</si>
  <si>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</si>
  <si>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</si>
  <si>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</si>
  <si>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</si>
  <si>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</si>
  <si>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</si>
  <si>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</si>
  <si>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</si>
  <si>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</si>
  <si>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</si>
  <si>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</si>
  <si>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</si>
  <si>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</si>
  <si>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</si>
  <si>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</si>
  <si>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</si>
  <si>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</si>
  <si>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</si>
  <si>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</si>
  <si>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</si>
  <si>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</si>
  <si>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</si>
  <si>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</si>
  <si>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</si>
  <si>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</si>
  <si>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</si>
  <si>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</si>
  <si>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</si>
  <si>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</si>
  <si>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</si>
  <si>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</si>
  <si>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</si>
  <si>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</si>
  <si>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</si>
  <si>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</si>
  <si>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</si>
  <si>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</si>
  <si>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</si>
  <si>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</si>
  <si>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</si>
  <si>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</si>
  <si>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</si>
  <si>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</si>
  <si>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</si>
  <si>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</si>
  <si>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</si>
  <si>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</si>
  <si>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</si>
  <si>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</si>
  <si>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</si>
  <si>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</si>
  <si>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</si>
  <si>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</si>
  <si>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</si>
  <si>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</si>
  <si>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</si>
  <si>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</si>
  <si>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</si>
  <si>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</si>
  <si>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</si>
  <si>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</si>
  <si>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</si>
  <si>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</si>
  <si>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</si>
  <si>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</si>
  <si>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</si>
  <si>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</si>
  <si>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</si>
  <si>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</si>
  <si>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</si>
  <si>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</si>
  <si>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</si>
  <si>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</si>
  <si>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</si>
  <si>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</si>
  <si>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</si>
  <si>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</si>
  <si>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</si>
  <si>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</si>
  <si>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</si>
  <si>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</si>
  <si>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</si>
  <si>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</si>
  <si>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</si>
  <si>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</si>
  <si>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</si>
  <si>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</si>
  <si>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</si>
  <si>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</si>
  <si>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</si>
  <si>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</si>
  <si>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</si>
  <si>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</si>
  <si>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</si>
  <si>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</si>
  <si>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</si>
  <si>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</si>
  <si>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</si>
  <si>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</si>
  <si>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</si>
  <si>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</si>
  <si>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</si>
  <si>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</si>
  <si>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</si>
  <si>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</si>
  <si>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</si>
  <si>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</si>
  <si>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</si>
  <si>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</si>
  <si>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</si>
  <si>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</si>
  <si>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</si>
  <si>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</si>
  <si>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</si>
  <si>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</si>
  <si>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</si>
  <si>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</si>
  <si>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</si>
  <si>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</si>
  <si>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</si>
  <si>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</si>
  <si>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</si>
  <si>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</si>
  <si>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</si>
  <si>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</si>
  <si>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</si>
  <si>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</si>
  <si>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</si>
  <si>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</si>
  <si>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</si>
  <si>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</si>
  <si>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</si>
  <si>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</si>
  <si>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</si>
  <si>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</si>
  <si>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</si>
  <si>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</si>
  <si>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</si>
  <si>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</si>
  <si>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</si>
  <si>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</si>
  <si>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</si>
  <si>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</si>
  <si>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</si>
  <si>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</si>
  <si>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</si>
  <si>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</si>
  <si>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</si>
  <si>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</si>
  <si>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</si>
  <si>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</si>
  <si>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</si>
  <si>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</si>
  <si>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</si>
  <si>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</si>
  <si>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</si>
  <si>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</si>
  <si>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</si>
  <si>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</si>
  <si>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</si>
  <si>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</si>
  <si>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</si>
  <si>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</si>
  <si>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</si>
  <si>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</si>
  <si>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</si>
  <si>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</si>
  <si>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</si>
  <si>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</si>
  <si>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</si>
  <si>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</si>
  <si>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</si>
  <si>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</si>
  <si>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</si>
  <si>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</si>
  <si>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</si>
  <si>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</si>
  <si>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</si>
  <si>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</si>
  <si>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</si>
  <si>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</si>
  <si>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</si>
  <si>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</si>
  <si>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</si>
  <si>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</si>
  <si>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</si>
  <si>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</si>
  <si>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</si>
  <si>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</si>
  <si>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</si>
  <si>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</si>
  <si>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</si>
  <si>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</si>
  <si>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</si>
  <si>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</si>
  <si>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</si>
  <si>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</si>
  <si>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</si>
  <si>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</si>
  <si>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</si>
  <si>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</si>
  <si>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</si>
  <si>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</si>
  <si>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</si>
  <si>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</si>
  <si>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</si>
  <si>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</si>
  <si>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</si>
  <si>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</si>
  <si>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</si>
  <si>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</si>
  <si>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</si>
  <si>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</si>
  <si>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</si>
  <si>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</si>
  <si>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</si>
  <si>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</si>
  <si>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</si>
  <si>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</si>
  <si>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</si>
  <si>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</si>
  <si>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</si>
  <si>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</si>
  <si>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</si>
  <si>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</si>
  <si>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</si>
  <si>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</si>
  <si>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</si>
  <si>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</si>
  <si>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</si>
  <si>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</si>
  <si>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</si>
  <si>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</si>
  <si>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</si>
  <si>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</si>
  <si>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</si>
  <si>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</si>
  <si>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</si>
  <si>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</si>
  <si>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</si>
  <si>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</si>
  <si>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</si>
  <si>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</si>
  <si>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</si>
  <si>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</si>
  <si>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</si>
  <si>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</si>
  <si>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</si>
  <si>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</si>
  <si>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</si>
  <si>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</si>
  <si>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</si>
  <si>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</si>
  <si>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</si>
  <si>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</si>
  <si>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</si>
  <si>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</si>
  <si>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</si>
  <si>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</si>
  <si>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</si>
  <si>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</si>
  <si>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</si>
  <si>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</si>
  <si>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</si>
  <si>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</si>
  <si>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</si>
  <si>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</si>
  <si>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</si>
  <si>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</si>
  <si>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</si>
  <si>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</si>
  <si>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</si>
  <si>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</si>
  <si>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</si>
  <si>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</si>
  <si>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</si>
  <si>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</si>
  <si>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</si>
  <si>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</si>
  <si>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</si>
  <si>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</si>
  <si>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</si>
  <si>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</si>
  <si>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</si>
  <si>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</si>
  <si>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</si>
  <si>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</si>
  <si>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</si>
  <si>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</si>
  <si>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</si>
  <si>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</si>
  <si>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</si>
  <si>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</si>
  <si>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</si>
  <si>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</si>
  <si>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</si>
  <si>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</si>
  <si>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</si>
  <si>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</si>
  <si>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</si>
  <si>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</si>
  <si>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</si>
  <si>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</si>
  <si>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</si>
  <si>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</si>
  <si>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</si>
  <si>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</si>
  <si>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</si>
  <si>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</si>
  <si>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</si>
  <si>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</si>
  <si>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</si>
  <si>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</si>
  <si>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</si>
  <si>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</si>
  <si>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</si>
  <si>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</si>
  <si>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</si>
  <si>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</si>
  <si>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</si>
  <si>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</si>
  <si>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</si>
  <si>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</si>
  <si>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</si>
  <si>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</si>
  <si>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</si>
  <si>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</si>
  <si>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</si>
  <si>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</si>
  <si>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</si>
  <si>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</si>
  <si>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</si>
  <si>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</si>
  <si>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</si>
  <si>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</si>
  <si>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</si>
  <si>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</si>
  <si>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</si>
  <si>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</si>
  <si>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</si>
  <si>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</si>
  <si>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</si>
  <si>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</si>
  <si>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</si>
  <si>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</si>
  <si>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</si>
  <si>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</si>
  <si>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</si>
  <si>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</si>
  <si>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</si>
  <si>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</si>
  <si>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</si>
  <si>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</si>
  <si>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</si>
  <si>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</si>
  <si>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</si>
  <si>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</si>
  <si>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</si>
  <si>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</si>
  <si>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</si>
  <si>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</si>
  <si>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</si>
  <si>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</si>
  <si>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</si>
  <si>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</si>
  <si>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</si>
  <si>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</si>
  <si>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</si>
  <si>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</si>
  <si>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</si>
  <si>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</si>
  <si>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</si>
  <si>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</si>
  <si>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</si>
  <si>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</si>
  <si>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</si>
  <si>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</si>
  <si>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</si>
  <si>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</si>
  <si>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</si>
  <si>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</si>
  <si>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</si>
  <si>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</si>
  <si>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</si>
  <si>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</si>
  <si>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</si>
  <si>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</si>
  <si>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</si>
  <si>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</si>
  <si>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</si>
  <si>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</si>
  <si>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</si>
  <si>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</si>
  <si>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</si>
  <si>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</si>
  <si>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</si>
  <si>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</si>
  <si>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</si>
  <si>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</si>
  <si>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</si>
  <si>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</si>
  <si>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</si>
  <si>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</si>
  <si>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</si>
  <si>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</si>
  <si>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</si>
  <si>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</si>
  <si>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</si>
  <si>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</si>
  <si>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</si>
  <si>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</si>
  <si>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</si>
  <si>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</si>
  <si>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</si>
  <si>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</si>
  <si>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</si>
  <si>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</si>
  <si>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</si>
  <si>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</si>
  <si>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</si>
  <si>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</si>
  <si>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</si>
  <si>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</si>
  <si>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</si>
  <si>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</si>
  <si>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</si>
  <si>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</si>
  <si>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</si>
  <si>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</si>
  <si>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</si>
  <si>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</si>
  <si>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</si>
  <si>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</si>
  <si>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</si>
  <si>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</si>
  <si>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</si>
  <si>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</si>
  <si>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</si>
  <si>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</si>
  <si>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</si>
  <si>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</si>
  <si>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</si>
  <si>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</si>
  <si>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</si>
  <si>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</si>
  <si>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</si>
  <si>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</si>
  <si>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</si>
  <si>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</si>
  <si>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</si>
  <si>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</si>
  <si>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</si>
  <si>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</si>
  <si>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</si>
  <si>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</si>
  <si>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</si>
  <si>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</si>
  <si>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</si>
  <si>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</si>
  <si>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</si>
  <si>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</si>
  <si>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</si>
  <si>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</si>
  <si>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</si>
  <si>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</si>
  <si>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</si>
  <si>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</si>
  <si>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</si>
  <si>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</si>
  <si>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</si>
  <si>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</si>
  <si>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</si>
  <si>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</si>
  <si>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</si>
  <si>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</si>
  <si>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</si>
  <si>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</si>
  <si>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</si>
  <si>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</si>
  <si>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</si>
  <si>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</si>
  <si>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</si>
  <si>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</si>
  <si>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</si>
  <si>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</si>
  <si>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</si>
  <si>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</si>
  <si>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</si>
  <si>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</si>
  <si>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</si>
  <si>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</si>
  <si>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</si>
  <si>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</si>
  <si>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</si>
  <si>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</si>
  <si>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</si>
  <si>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</si>
  <si>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</si>
  <si>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</si>
  <si>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</si>
  <si>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</si>
  <si>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</si>
  <si>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</si>
  <si>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</si>
  <si>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</si>
  <si>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</si>
  <si>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</si>
  <si>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</si>
  <si>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</si>
  <si>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</si>
  <si>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</si>
  <si>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</si>
  <si>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</si>
  <si>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</si>
  <si>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</si>
  <si>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</si>
  <si>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</si>
  <si>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</si>
  <si>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</si>
  <si>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</si>
  <si>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</si>
  <si>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</si>
  <si>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</si>
  <si>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</si>
  <si>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</si>
  <si>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</si>
  <si>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</si>
  <si>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</si>
  <si>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</si>
  <si>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</si>
  <si>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</si>
  <si>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</si>
  <si>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</si>
  <si>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</si>
  <si>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</si>
  <si>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</si>
  <si>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</si>
  <si>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</si>
  <si>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</si>
  <si>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</si>
  <si>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</si>
  <si>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</si>
  <si>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</si>
  <si>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</si>
  <si>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</si>
  <si>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</si>
  <si>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</si>
  <si>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</si>
  <si>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</si>
  <si>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</si>
  <si>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</si>
  <si>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</si>
  <si>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</si>
  <si>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</si>
  <si>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</si>
  <si>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</si>
  <si>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</si>
  <si>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</si>
  <si>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</si>
  <si>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</si>
  <si>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</si>
  <si>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</si>
  <si>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</si>
  <si>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</si>
  <si>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</si>
  <si>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</si>
  <si>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</si>
  <si>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</si>
  <si>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</si>
  <si>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</si>
  <si>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</si>
  <si>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</si>
  <si>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</si>
  <si>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</si>
  <si>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</si>
  <si>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</si>
  <si>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</si>
  <si>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</si>
  <si>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</si>
  <si>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</si>
  <si>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</si>
  <si>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</si>
  <si>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</si>
  <si>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</si>
  <si>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</si>
  <si>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</si>
  <si>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</si>
  <si>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</si>
  <si>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</si>
  <si>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</si>
  <si>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</si>
  <si>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</si>
  <si>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</si>
  <si>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</si>
  <si>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</si>
  <si>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</si>
  <si>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</si>
  <si>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</si>
  <si>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</si>
  <si>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</si>
  <si>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</si>
  <si>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</si>
  <si>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</si>
  <si>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</si>
  <si>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</si>
  <si>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</si>
  <si>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</si>
  <si>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</si>
  <si>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</si>
  <si>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</si>
  <si>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</si>
  <si>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</si>
  <si>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</si>
  <si>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</si>
  <si>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</si>
  <si>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</si>
  <si>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</si>
  <si>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</si>
  <si>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</si>
  <si>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</si>
  <si>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</si>
  <si>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</si>
  <si>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</si>
  <si>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</si>
  <si>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</si>
  <si>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</si>
  <si>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</si>
  <si>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</si>
  <si>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</si>
  <si>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</si>
  <si>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</si>
  <si>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</si>
  <si>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</si>
  <si>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</si>
  <si>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</si>
  <si>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</si>
  <si>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</si>
  <si>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</si>
  <si>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</si>
  <si>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</si>
  <si>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</si>
  <si>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</si>
  <si>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</si>
  <si>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</si>
  <si>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</si>
  <si>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</si>
  <si>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</si>
  <si>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</si>
  <si>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</si>
  <si>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</si>
  <si>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</si>
  <si>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</si>
  <si>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</si>
  <si>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</si>
  <si>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</si>
  <si>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</si>
  <si>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</si>
  <si>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</si>
  <si>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</si>
  <si>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</si>
  <si>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</si>
  <si>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</si>
  <si>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</si>
  <si>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</si>
  <si>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</si>
  <si>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</si>
  <si>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</si>
  <si>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</si>
  <si>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</si>
  <si>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</si>
  <si>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</si>
  <si>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</si>
  <si>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</si>
  <si>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</si>
  <si>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</si>
  <si>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</si>
  <si>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</si>
  <si>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</si>
  <si>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</si>
  <si>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</si>
  <si>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</si>
  <si>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</si>
  <si>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</si>
  <si>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</si>
  <si>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</si>
  <si>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</si>
  <si>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</si>
  <si>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</si>
  <si>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</si>
  <si>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</si>
  <si>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</si>
  <si>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</si>
  <si>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</si>
  <si>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</si>
  <si>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</si>
  <si>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</si>
  <si>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</si>
  <si>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</si>
  <si>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</si>
  <si>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</si>
  <si>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</si>
  <si>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</si>
  <si>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</si>
  <si>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</si>
  <si>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</si>
  <si>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</si>
  <si>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</si>
  <si>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</si>
  <si>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</si>
  <si>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</si>
  <si>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</si>
  <si>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</si>
  <si>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</si>
  <si>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</si>
  <si>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</si>
  <si>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</si>
  <si>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</si>
  <si>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</si>
  <si>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</si>
  <si>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</si>
  <si>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</si>
  <si>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</si>
  <si>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</si>
  <si>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</si>
  <si>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</si>
  <si>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</si>
  <si>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</si>
  <si>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</si>
  <si>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</si>
  <si>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</si>
  <si>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</si>
  <si>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</si>
  <si>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</si>
  <si>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</si>
  <si>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</si>
  <si>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</si>
  <si>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</si>
  <si>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</si>
  <si>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</si>
  <si>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</si>
  <si>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</si>
  <si>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</si>
  <si>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</si>
  <si>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</si>
  <si>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</si>
  <si>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</si>
  <si>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</si>
  <si>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</si>
  <si>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</si>
  <si>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</si>
  <si>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</si>
  <si>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</si>
  <si>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</si>
  <si>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</si>
  <si>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</si>
  <si>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</si>
  <si>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</si>
  <si>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</si>
  <si>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</si>
  <si>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</si>
  <si>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</si>
  <si>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</si>
  <si>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</si>
  <si>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</si>
  <si>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</si>
  <si>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</si>
  <si>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</si>
  <si>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</si>
  <si>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</si>
  <si>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</si>
  <si>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</si>
  <si>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</si>
  <si>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</si>
  <si>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</si>
  <si>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</si>
  <si>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</si>
  <si>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</si>
  <si>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</si>
  <si>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</si>
  <si>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</si>
  <si>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</si>
  <si>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</si>
  <si>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</si>
  <si>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</si>
  <si>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</si>
  <si>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</si>
  <si>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</si>
  <si>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</si>
  <si>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</si>
  <si>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</si>
  <si>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</si>
  <si>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</si>
  <si>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</si>
  <si>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</si>
  <si>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</si>
  <si>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</si>
  <si>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</si>
  <si>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</si>
  <si>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</si>
  <si>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</si>
  <si>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</si>
  <si>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</si>
  <si>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</si>
  <si>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</si>
  <si>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</si>
  <si>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</si>
  <si>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</si>
  <si>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</si>
  <si>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</si>
  <si>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</si>
  <si>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</si>
  <si>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</si>
  <si>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</si>
  <si>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</si>
  <si>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</si>
  <si>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</si>
  <si>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</si>
  <si>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</si>
  <si>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</si>
  <si>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</si>
  <si>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</si>
  <si>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</si>
  <si>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</si>
  <si>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</si>
  <si>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</si>
  <si>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</si>
  <si>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</si>
  <si>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</si>
  <si>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</si>
  <si>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</si>
  <si>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</si>
  <si>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</si>
  <si>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</si>
  <si>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</si>
  <si>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</si>
  <si>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</si>
  <si>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</si>
  <si>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</si>
  <si>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</si>
  <si>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</si>
  <si>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</si>
  <si>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</si>
  <si>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</si>
  <si>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</si>
  <si>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</si>
  <si>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</si>
  <si>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</si>
  <si>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</si>
  <si>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</si>
  <si>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</si>
  <si>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</si>
  <si>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</si>
  <si>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</si>
  <si>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</si>
  <si>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</si>
  <si>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</si>
  <si>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</si>
  <si>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</si>
  <si>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</si>
  <si>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</si>
  <si>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</si>
  <si>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</si>
  <si>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</si>
  <si>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</si>
  <si>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</si>
  <si>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</si>
  <si>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</si>
  <si>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</si>
  <si>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</si>
  <si>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</si>
  <si>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</si>
  <si>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</si>
  <si>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</si>
  <si>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</si>
  <si>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</si>
  <si>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</si>
  <si>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</si>
  <si>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</si>
  <si>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</si>
  <si>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</si>
  <si>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</si>
  <si>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</si>
  <si>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</si>
  <si>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</si>
  <si>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</si>
  <si>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</si>
  <si>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</si>
  <si>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</si>
  <si>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</si>
  <si>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</si>
  <si>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</si>
  <si>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</si>
  <si>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</si>
  <si>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</si>
  <si>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</si>
  <si>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</si>
  <si>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</si>
  <si>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</si>
  <si>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</si>
  <si>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</si>
  <si>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</si>
  <si>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</si>
  <si>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</si>
  <si>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</si>
  <si>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</si>
  <si>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</si>
  <si>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</si>
  <si>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</si>
  <si>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</si>
  <si>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</si>
  <si>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</si>
  <si>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</si>
  <si>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</si>
  <si>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</si>
  <si>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</si>
  <si>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</si>
  <si>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</si>
  <si>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</si>
  <si>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</si>
  <si>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</si>
  <si>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</si>
  <si>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</si>
  <si>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</si>
  <si>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</si>
  <si>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</si>
  <si>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</si>
  <si>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</si>
  <si>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</si>
  <si>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</si>
  <si>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</si>
  <si>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</si>
  <si>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</si>
  <si>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</si>
  <si>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</si>
  <si>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</si>
  <si>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</si>
  <si>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</si>
  <si>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</si>
  <si>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</si>
  <si>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</si>
  <si>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</si>
  <si>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</si>
  <si>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</si>
  <si>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</si>
  <si>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</si>
  <si>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</si>
  <si>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</si>
  <si>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</si>
  <si>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</si>
  <si>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</si>
  <si>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</si>
  <si>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</si>
  <si>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</si>
  <si>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</si>
  <si>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</si>
  <si>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</si>
  <si>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</si>
  <si>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</si>
  <si>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</si>
  <si>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</si>
  <si>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</si>
  <si>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</si>
  <si>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</si>
  <si>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</si>
  <si>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</si>
  <si>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</si>
  <si>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</si>
  <si>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</si>
  <si>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</si>
  <si>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</si>
  <si>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</si>
  <si>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</si>
  <si>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</si>
  <si>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</si>
  <si>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</si>
  <si>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</si>
  <si>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</si>
  <si>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</si>
  <si>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</si>
  <si>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</si>
  <si>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</si>
  <si>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</si>
  <si>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</si>
  <si>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</si>
  <si>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</si>
  <si>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</si>
  <si>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</si>
  <si>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</si>
  <si>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</si>
  <si>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</si>
  <si>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</si>
  <si>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</si>
  <si>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</si>
  <si>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</si>
  <si>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</si>
  <si>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</si>
  <si>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</si>
  <si>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</si>
  <si>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</si>
  <si>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</si>
  <si>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</si>
  <si>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</si>
  <si>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</si>
  <si>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</si>
  <si>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</si>
  <si>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</si>
  <si>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</si>
  <si>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</si>
  <si>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</si>
  <si>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</si>
  <si>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</si>
  <si>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</si>
  <si>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</si>
  <si>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</si>
  <si>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</si>
  <si>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</si>
  <si>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</si>
  <si>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</si>
  <si>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</si>
  <si>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</si>
  <si>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</si>
  <si>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</si>
  <si>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</si>
  <si>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</si>
  <si>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</si>
  <si>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</si>
  <si>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</si>
  <si>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</si>
  <si>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</si>
  <si>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</si>
  <si>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</si>
  <si>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</si>
  <si>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</si>
  <si>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</si>
  <si>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</si>
  <si>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</si>
  <si>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</si>
  <si>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</si>
  <si>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</si>
  <si>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</si>
  <si>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</si>
  <si>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</si>
  <si>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</si>
  <si>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</si>
  <si>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</si>
  <si>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</si>
  <si>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</si>
  <si>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</si>
  <si>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</si>
  <si>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</si>
  <si>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</si>
  <si>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</si>
  <si>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</si>
  <si>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</si>
  <si>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</si>
  <si>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</si>
  <si>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</si>
  <si>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</si>
  <si>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</si>
  <si>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</si>
  <si>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</si>
  <si>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</si>
  <si>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</si>
  <si>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</si>
  <si>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</si>
  <si>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</si>
  <si>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</si>
  <si>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</si>
  <si>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</si>
  <si>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</si>
  <si>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</si>
  <si>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</si>
  <si>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</si>
  <si>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</si>
  <si>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</si>
  <si>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</si>
  <si>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</si>
  <si>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</si>
  <si>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</si>
  <si>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</si>
  <si>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</si>
  <si>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</si>
  <si>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</si>
  <si>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</si>
  <si>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</si>
  <si>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</si>
  <si>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</si>
  <si>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</si>
  <si>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</si>
  <si>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</si>
  <si>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</si>
  <si>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</si>
  <si>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</si>
  <si>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</si>
  <si>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</si>
  <si>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</si>
  <si>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</si>
  <si>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</si>
  <si>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</si>
  <si>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</si>
  <si>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</si>
  <si>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</si>
  <si>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</si>
  <si>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</si>
  <si>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</si>
  <si>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</si>
  <si>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</si>
  <si>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</si>
  <si>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</si>
  <si>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</si>
  <si>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</si>
  <si>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</si>
  <si>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</si>
  <si>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</si>
  <si>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</si>
  <si>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</si>
  <si>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</si>
  <si>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</si>
  <si>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</si>
  <si>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</si>
  <si>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</si>
  <si>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</si>
  <si>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</si>
  <si>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</si>
  <si>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</si>
  <si>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</si>
  <si>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</si>
  <si>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</si>
  <si>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</si>
  <si>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</si>
  <si>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</si>
  <si>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</si>
  <si>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</si>
  <si>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</si>
  <si>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</si>
  <si>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</si>
  <si>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</si>
  <si>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</si>
  <si>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</si>
  <si>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</si>
  <si>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</si>
  <si>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</si>
  <si>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</si>
  <si>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</si>
  <si>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</si>
  <si>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</si>
  <si>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</si>
  <si>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</si>
  <si>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</si>
  <si>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</si>
  <si>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</si>
  <si>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</si>
  <si>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</si>
  <si>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</si>
  <si>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</si>
  <si>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</si>
  <si>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</si>
  <si>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</si>
  <si>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</si>
  <si>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</si>
  <si>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</si>
  <si>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</si>
  <si>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</si>
  <si>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</si>
  <si>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</si>
  <si>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</si>
  <si>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</si>
  <si>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</si>
  <si>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</si>
  <si>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</si>
  <si>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</si>
  <si>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</si>
  <si>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</si>
  <si>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</si>
  <si>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</si>
  <si>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</si>
  <si>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</si>
  <si>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</si>
  <si>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</si>
  <si>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</si>
  <si>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</si>
  <si>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</si>
  <si>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</si>
  <si>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</si>
  <si>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</si>
  <si>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</si>
  <si>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</si>
  <si>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</si>
  <si>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</si>
  <si>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</si>
  <si>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</si>
  <si>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</si>
  <si>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</si>
  <si>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</si>
  <si>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</si>
  <si>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</si>
  <si>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</si>
  <si>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</si>
  <si>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</si>
  <si>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</si>
  <si>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</si>
  <si>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</si>
  <si>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</si>
  <si>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</si>
  <si>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</si>
  <si>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</si>
  <si>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</si>
  <si>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</si>
  <si>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</si>
  <si>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</si>
  <si>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</si>
  <si>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</si>
  <si>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</si>
  <si>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</si>
  <si>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</si>
  <si>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</si>
  <si>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</si>
  <si>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</si>
  <si>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</si>
  <si>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</si>
  <si>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</si>
  <si>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</si>
  <si>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</si>
  <si>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</si>
  <si>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</si>
  <si>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</si>
  <si>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</si>
  <si>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</si>
  <si>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</si>
  <si>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</si>
  <si>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</si>
  <si>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</si>
  <si>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</si>
  <si>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</si>
  <si>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</si>
  <si>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</si>
  <si>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</si>
  <si>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</si>
  <si>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</si>
  <si>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</si>
  <si>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</si>
  <si>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</si>
  <si>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</si>
  <si>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</si>
  <si>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</si>
  <si>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</si>
  <si>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</si>
  <si>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</si>
  <si>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</si>
  <si>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</si>
  <si>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</si>
  <si>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</si>
  <si>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</si>
  <si>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</si>
  <si>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</si>
  <si>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</si>
  <si>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</si>
  <si>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</si>
  <si>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</si>
  <si>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</si>
  <si>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</si>
  <si>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</si>
  <si>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</si>
  <si>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</si>
  <si>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</si>
  <si>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</si>
  <si>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</si>
  <si>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</si>
  <si>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</si>
  <si>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</si>
  <si>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</si>
  <si>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</si>
  <si>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</si>
  <si>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</si>
  <si>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</si>
  <si>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</si>
  <si>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</si>
  <si>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</si>
  <si>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</si>
  <si>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</si>
  <si>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</si>
  <si>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</si>
  <si>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</si>
  <si>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</si>
  <si>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</si>
  <si>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</si>
  <si>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</si>
  <si>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</si>
  <si>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</si>
  <si>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</si>
  <si>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</si>
  <si>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</si>
  <si>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</si>
  <si>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</si>
  <si>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</si>
  <si>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</si>
  <si>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</si>
  <si>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</si>
  <si>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</si>
  <si>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</si>
  <si>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</si>
  <si>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</si>
  <si>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</si>
  <si>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</si>
  <si>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</si>
  <si>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</si>
  <si>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</si>
  <si>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</si>
  <si>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</si>
  <si>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</si>
  <si>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</si>
  <si>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</si>
  <si>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</si>
  <si>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</si>
  <si>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</si>
  <si>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</si>
  <si>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</si>
  <si>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</si>
  <si>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</si>
  <si>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</si>
  <si>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</si>
  <si>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</si>
  <si>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</si>
  <si>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</si>
  <si>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</si>
  <si>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</si>
  <si>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</si>
  <si>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</si>
  <si>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</si>
  <si>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</si>
  <si>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</si>
  <si>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</si>
  <si>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</si>
  <si>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</si>
  <si>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</si>
  <si>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</si>
  <si>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</si>
  <si>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</si>
  <si>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</si>
  <si>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</si>
  <si>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</si>
  <si>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</si>
  <si>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</si>
  <si>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</si>
  <si>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</si>
  <si>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</si>
  <si>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</si>
  <si>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</si>
  <si>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</si>
  <si>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</si>
  <si>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</si>
  <si>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</si>
  <si>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</si>
  <si>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</si>
  <si>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</si>
  <si>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</si>
  <si>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</si>
  <si>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</si>
  <si>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</si>
  <si>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</si>
  <si>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</si>
  <si>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</si>
  <si>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</si>
  <si>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</si>
  <si>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</si>
  <si>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</si>
  <si>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</si>
  <si>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</si>
  <si>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</si>
  <si>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</si>
  <si>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</si>
  <si>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</si>
  <si>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</si>
  <si>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</si>
  <si>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</si>
  <si>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</si>
  <si>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</si>
  <si>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</si>
  <si>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</si>
  <si>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</si>
  <si>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</si>
  <si>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</si>
  <si>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</si>
  <si>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</si>
  <si>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</si>
  <si>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</si>
  <si>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</si>
  <si>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</si>
  <si>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</si>
  <si>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</si>
  <si>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</si>
  <si>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</si>
  <si>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</si>
  <si>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</si>
  <si>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</si>
  <si>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</si>
  <si>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</si>
  <si>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</si>
  <si>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</si>
  <si>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</si>
  <si>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</si>
  <si>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</si>
  <si>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</si>
  <si>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</si>
  <si>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</si>
  <si>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</si>
  <si>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</si>
  <si>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</si>
  <si>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</si>
  <si>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</si>
  <si>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</si>
  <si>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</si>
  <si>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</si>
  <si>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</si>
  <si>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</si>
  <si>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</si>
  <si>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</si>
  <si>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</si>
  <si>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</si>
  <si>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</si>
  <si>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</si>
  <si>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</si>
  <si>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</si>
  <si>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</si>
  <si>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</si>
  <si>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</si>
  <si>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</si>
  <si>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</si>
  <si>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</si>
  <si>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</si>
  <si>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</si>
  <si>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</si>
  <si>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</si>
  <si>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</si>
  <si>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</si>
  <si>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</si>
  <si>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</si>
  <si>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</si>
  <si>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</si>
  <si>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</si>
  <si>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</si>
  <si>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</si>
  <si>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</si>
  <si>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</si>
  <si>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</si>
  <si>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</si>
  <si>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</si>
  <si>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</si>
  <si>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</si>
  <si>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</si>
  <si>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</si>
  <si>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</si>
  <si>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</si>
  <si>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</si>
  <si>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</si>
  <si>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</si>
  <si>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</si>
  <si>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</si>
  <si>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</si>
  <si>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</si>
  <si>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</si>
  <si>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</si>
  <si>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</si>
  <si>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</si>
  <si>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</si>
  <si>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</si>
  <si>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</si>
  <si>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</si>
  <si>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</si>
  <si>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</si>
  <si>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</si>
  <si>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</si>
  <si>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</si>
  <si>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</si>
  <si>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</si>
  <si>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</si>
  <si>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</si>
  <si>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</si>
  <si>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</si>
  <si>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</si>
  <si>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</si>
  <si>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</si>
  <si>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</si>
  <si>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</si>
  <si>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</si>
  <si>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</si>
  <si>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</si>
  <si>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</si>
  <si>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</si>
  <si>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</si>
  <si>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</si>
  <si>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</si>
  <si>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</si>
  <si>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</si>
  <si>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</si>
  <si>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</si>
  <si>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</si>
  <si>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</si>
  <si>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</si>
  <si>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</si>
  <si>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</si>
  <si>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</si>
  <si>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</si>
  <si>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</si>
  <si>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</si>
  <si>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</si>
  <si>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</si>
  <si>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</si>
  <si>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</si>
  <si>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</si>
  <si>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</si>
  <si>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</si>
  <si>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</si>
  <si>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</si>
  <si>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</si>
  <si>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</si>
  <si>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</si>
  <si>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</si>
  <si>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</si>
  <si>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</si>
  <si>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</si>
  <si>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</si>
  <si>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</si>
  <si>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</si>
  <si>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</si>
  <si>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</si>
  <si>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</si>
  <si>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</si>
  <si>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</si>
  <si>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</si>
  <si>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</si>
  <si>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</si>
  <si>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</si>
  <si>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</si>
  <si>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</si>
  <si>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</si>
  <si>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</si>
  <si>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</si>
  <si>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</si>
  <si>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</si>
  <si>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</si>
  <si>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</si>
  <si>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</si>
  <si>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</si>
  <si>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</si>
  <si>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</si>
  <si>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</si>
  <si>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</si>
  <si>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</si>
  <si>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</si>
  <si>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</si>
  <si>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</si>
  <si>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</si>
  <si>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</si>
  <si>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</si>
  <si>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</si>
  <si>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</si>
  <si>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</si>
  <si>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</si>
  <si>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</si>
  <si>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</si>
  <si>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</si>
  <si>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</si>
  <si>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</si>
  <si>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</si>
  <si>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</si>
  <si>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</si>
  <si>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</si>
  <si>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</si>
  <si>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</si>
  <si>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</si>
  <si>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</si>
  <si>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</si>
  <si>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</si>
  <si>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</si>
  <si>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</si>
  <si>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</si>
  <si>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</si>
  <si>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</si>
  <si>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</si>
  <si>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</si>
  <si>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</si>
  <si>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</si>
  <si>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</si>
  <si>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</si>
  <si>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</si>
  <si>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</si>
  <si>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</si>
  <si>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</si>
  <si>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</si>
  <si>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</si>
  <si>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</si>
  <si>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</si>
  <si>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</si>
  <si>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</si>
  <si>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</si>
  <si>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</si>
  <si>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</si>
  <si>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</si>
  <si>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</si>
  <si>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</si>
  <si>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</si>
  <si>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</si>
  <si>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</si>
  <si>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</si>
  <si>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</si>
  <si>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</si>
  <si>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</si>
  <si>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</si>
  <si>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</si>
  <si>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</si>
  <si>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</si>
  <si>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</si>
  <si>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</si>
  <si>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</si>
  <si>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</si>
  <si>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</si>
  <si>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</si>
  <si>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</si>
  <si>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</si>
  <si>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</si>
  <si>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</si>
  <si>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</si>
  <si>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</si>
  <si>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</si>
  <si>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</si>
  <si>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</si>
  <si>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</si>
  <si>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</si>
  <si>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</si>
  <si>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</si>
  <si>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</si>
  <si>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</si>
  <si>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</si>
  <si>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</si>
  <si>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</si>
  <si>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</si>
  <si>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</si>
  <si>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</si>
  <si>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</si>
  <si>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</si>
  <si>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</si>
  <si>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</si>
  <si>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</si>
  <si>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</si>
  <si>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</si>
  <si>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</si>
  <si>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</si>
  <si>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</si>
  <si>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</si>
  <si>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</si>
  <si>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</si>
  <si>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</si>
  <si>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</si>
  <si>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</si>
  <si>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</si>
  <si>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</si>
  <si>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</si>
  <si>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</si>
  <si>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</si>
  <si>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</si>
  <si>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</si>
  <si>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</si>
  <si>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</si>
  <si>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</si>
  <si>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</si>
  <si>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</si>
  <si>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</si>
  <si>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</si>
  <si>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</si>
  <si>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</si>
  <si>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</si>
  <si>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</si>
  <si>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</si>
  <si>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</si>
  <si>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</si>
  <si>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</si>
  <si>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</si>
  <si>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</si>
  <si>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</si>
  <si>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</si>
  <si>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</si>
  <si>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</si>
  <si>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</si>
  <si>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</si>
  <si>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</si>
  <si>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</si>
  <si>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</si>
  <si>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</si>
  <si>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</si>
  <si>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</si>
  <si>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</si>
  <si>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</si>
  <si>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</si>
  <si>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</si>
  <si>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</si>
  <si>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</si>
  <si>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</si>
  <si>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</si>
  <si>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</si>
  <si>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</si>
  <si>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</si>
  <si>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</si>
  <si>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</si>
  <si>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</si>
  <si>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</si>
  <si>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</si>
  <si>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</si>
  <si>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</si>
  <si>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</si>
  <si>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</si>
  <si>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</si>
  <si>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</si>
  <si>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</si>
  <si>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</si>
  <si>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</si>
  <si>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</si>
  <si>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</si>
  <si>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</si>
  <si>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</si>
  <si>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</si>
  <si>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</si>
  <si>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</si>
  <si>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</si>
  <si>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</si>
  <si>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</si>
  <si>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</si>
  <si>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</si>
  <si>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</si>
  <si>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</si>
  <si>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</si>
  <si>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</si>
  <si>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</si>
  <si>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</si>
  <si>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</si>
  <si>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</si>
  <si>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</si>
  <si>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</si>
  <si>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</si>
  <si>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</si>
  <si>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</si>
  <si>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</si>
  <si>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</si>
  <si>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</si>
  <si>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</si>
  <si>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</si>
  <si>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</si>
  <si>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</si>
  <si>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</si>
  <si>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</si>
  <si>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</si>
  <si>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</si>
  <si>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</si>
  <si>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</si>
  <si>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</si>
  <si>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</si>
  <si>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</si>
  <si>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</si>
  <si>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</si>
  <si>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</si>
  <si>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</si>
  <si>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</si>
  <si>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</si>
  <si>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</si>
  <si>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</si>
  <si>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</si>
  <si>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</si>
  <si>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</si>
  <si>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</si>
  <si>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</si>
  <si>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</si>
  <si>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</si>
  <si>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</si>
  <si>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</si>
  <si>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</si>
  <si>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</si>
  <si>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</si>
  <si>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</si>
  <si>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</si>
  <si>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</si>
  <si>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</si>
  <si>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</si>
  <si>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</si>
  <si>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</si>
  <si>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</si>
  <si>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</si>
  <si>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</si>
  <si>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</si>
  <si>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</si>
  <si>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</si>
  <si>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</si>
  <si>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</si>
  <si>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</si>
  <si>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</si>
  <si>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</si>
  <si>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</si>
  <si>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</si>
  <si>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</si>
  <si>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</si>
  <si>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</si>
  <si>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</si>
  <si>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</si>
  <si>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</si>
  <si>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</si>
  <si>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</si>
  <si>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</si>
  <si>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</si>
  <si>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</si>
  <si>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</si>
  <si>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</si>
  <si>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</si>
  <si>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</si>
  <si>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</si>
  <si>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</si>
  <si>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</si>
  <si>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</si>
  <si>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</si>
  <si>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</si>
  <si>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</si>
  <si>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</si>
  <si>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</si>
  <si>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</si>
  <si>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</si>
  <si>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</si>
  <si>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</si>
  <si>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</si>
  <si>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</si>
  <si>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</si>
  <si>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</si>
  <si>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</si>
  <si>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</si>
  <si>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</si>
  <si>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</si>
  <si>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</si>
  <si>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</si>
  <si>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</si>
  <si>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</si>
  <si>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</si>
  <si>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</si>
  <si>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</si>
  <si>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</si>
  <si>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</si>
  <si>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</si>
  <si>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</si>
  <si>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</si>
  <si>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</si>
  <si>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</si>
  <si>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</si>
  <si>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</si>
  <si>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</si>
  <si>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</si>
  <si>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</si>
  <si>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</si>
  <si>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</si>
  <si>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</si>
  <si>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</si>
  <si>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</si>
  <si>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</si>
  <si>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</si>
  <si>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</si>
  <si>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</si>
  <si>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</si>
  <si>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</si>
  <si>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</si>
  <si>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</si>
  <si>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</si>
  <si>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</si>
  <si>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</si>
  <si>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</si>
  <si>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</si>
  <si>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</si>
  <si>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</si>
  <si>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</si>
  <si>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</si>
  <si>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</si>
  <si>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</si>
  <si>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</si>
  <si>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</si>
  <si>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</si>
  <si>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</si>
  <si>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</si>
  <si>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</si>
  <si>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</si>
  <si>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</si>
  <si>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</si>
  <si>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</si>
  <si>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</si>
  <si>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</si>
  <si>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</si>
  <si>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</si>
  <si>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</si>
  <si>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</si>
  <si>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</si>
  <si>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</si>
  <si>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</si>
  <si>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</si>
  <si>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</si>
  <si>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</si>
  <si>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</si>
  <si>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</si>
  <si>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</si>
  <si>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</si>
  <si>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</si>
  <si>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</si>
  <si>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</si>
  <si>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</si>
  <si>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</si>
  <si>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</si>
  <si>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</si>
  <si>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</si>
  <si>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</si>
  <si>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</si>
  <si>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</si>
  <si>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</si>
  <si>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</si>
  <si>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</si>
  <si>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</si>
  <si>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</si>
  <si>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</si>
  <si>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</si>
  <si>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</si>
  <si>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</si>
  <si>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</si>
  <si>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</si>
  <si>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</si>
  <si>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</si>
  <si>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</si>
  <si>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</si>
  <si>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</si>
  <si>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</si>
  <si>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</si>
  <si>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</si>
  <si>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</si>
  <si>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</si>
  <si>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</si>
  <si>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</si>
  <si>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</si>
  <si>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</si>
  <si>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</si>
  <si>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</si>
  <si>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</si>
  <si>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</si>
  <si>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</si>
  <si>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</si>
  <si>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</si>
  <si>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</si>
  <si>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</si>
  <si>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</si>
  <si>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</si>
  <si>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</si>
  <si>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</si>
  <si>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</si>
  <si>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</si>
  <si>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</si>
  <si>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</si>
  <si>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</si>
  <si>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</si>
  <si>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</si>
  <si>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</si>
  <si>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</si>
  <si>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</si>
  <si>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</si>
  <si>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</si>
  <si>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</si>
  <si>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</si>
  <si>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</si>
  <si>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</si>
  <si>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</si>
  <si>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</si>
  <si>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</si>
  <si>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</si>
  <si>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</si>
  <si>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</si>
  <si>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</si>
  <si>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</si>
  <si>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</si>
  <si>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</si>
  <si>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</si>
  <si>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</si>
  <si>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</si>
  <si>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</si>
  <si>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</si>
  <si>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</si>
  <si>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</si>
  <si>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</si>
  <si>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</si>
  <si>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</si>
  <si>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</si>
  <si>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</si>
  <si>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</si>
  <si>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</si>
  <si>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</si>
  <si>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</si>
  <si>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</si>
  <si>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</si>
  <si>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</si>
  <si>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</si>
  <si>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</si>
  <si>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</si>
  <si>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</si>
  <si>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</si>
  <si>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</si>
  <si>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</si>
  <si>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</si>
  <si>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</si>
  <si>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</si>
  <si>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</si>
  <si>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</si>
  <si>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</si>
  <si>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</si>
  <si>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</si>
  <si>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</si>
  <si>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</si>
  <si>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</si>
  <si>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</si>
  <si>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</si>
  <si>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</si>
  <si>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</si>
  <si>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</si>
  <si>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</si>
  <si>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</si>
  <si>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</si>
  <si>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</si>
  <si>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</si>
  <si>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</si>
  <si>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</si>
  <si>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</si>
  <si>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</si>
  <si>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</si>
  <si>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</si>
  <si>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</si>
  <si>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</si>
  <si>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</si>
  <si>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</si>
  <si>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</si>
  <si>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</si>
  <si>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</si>
  <si>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</si>
  <si>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</si>
  <si>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</si>
  <si>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</si>
  <si>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</si>
  <si>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</si>
  <si>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</si>
  <si>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</si>
  <si>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</si>
  <si>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</si>
  <si>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</si>
  <si>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</si>
  <si>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</si>
  <si>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</si>
  <si>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</si>
  <si>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</si>
  <si>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</si>
  <si>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</si>
  <si>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</si>
  <si>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</si>
  <si>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</si>
  <si>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</si>
  <si>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</si>
  <si>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</si>
  <si>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</si>
  <si>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</si>
  <si>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</si>
  <si>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</si>
  <si>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</si>
  <si>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</si>
  <si>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</si>
  <si>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</si>
  <si>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</si>
  <si>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</si>
  <si>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</si>
  <si>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</si>
  <si>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</si>
  <si>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</si>
  <si>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</si>
  <si>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</si>
  <si>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</si>
  <si>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</si>
  <si>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</si>
  <si>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</si>
  <si>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</si>
  <si>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</si>
  <si>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</si>
  <si>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</si>
  <si>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</si>
  <si>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</si>
  <si>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</si>
  <si>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</si>
  <si>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</si>
  <si>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</si>
  <si>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</si>
  <si>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</si>
  <si>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</si>
  <si>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</si>
  <si>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</si>
  <si>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</si>
  <si>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</si>
  <si>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</si>
  <si>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</si>
  <si>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</si>
  <si>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</si>
  <si>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</si>
  <si>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</si>
  <si>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</si>
  <si>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</si>
  <si>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</si>
  <si>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</si>
  <si>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</si>
  <si>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</si>
  <si>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</si>
  <si>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</si>
  <si>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</si>
  <si>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</si>
  <si>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</si>
  <si>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</si>
  <si>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</si>
  <si>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</si>
  <si>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</si>
  <si>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</si>
  <si>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</si>
  <si>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</si>
  <si>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</si>
  <si>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</si>
  <si>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</si>
  <si>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</si>
  <si>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</si>
  <si>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</si>
  <si>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</si>
  <si>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</si>
  <si>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</si>
  <si>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</si>
  <si>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</si>
  <si>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</si>
  <si>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</si>
  <si>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</si>
  <si>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</si>
  <si>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</si>
  <si>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</si>
  <si>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</si>
  <si>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</si>
  <si>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</si>
  <si>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</si>
  <si>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</si>
  <si>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</si>
  <si>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</si>
  <si>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</si>
  <si>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</si>
  <si>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</si>
  <si>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</si>
  <si>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</si>
  <si>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</si>
  <si>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</si>
  <si>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</si>
  <si>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</si>
  <si>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</si>
  <si>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</si>
  <si>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</si>
  <si>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</si>
  <si>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</si>
  <si>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</si>
  <si>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</si>
  <si>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</si>
  <si>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</si>
  <si>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</si>
  <si>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</si>
  <si>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</si>
  <si>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</si>
  <si>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</si>
  <si>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</si>
  <si>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</si>
  <si>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</si>
  <si>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</si>
  <si>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</si>
  <si>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</si>
  <si>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</si>
  <si>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</si>
  <si>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</si>
  <si>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</si>
  <si>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</si>
  <si>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</si>
  <si>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</si>
  <si>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</si>
  <si>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</si>
  <si>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</si>
  <si>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</si>
  <si>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</si>
  <si>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</si>
  <si>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</si>
  <si>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</si>
  <si>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</si>
  <si>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</si>
  <si>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</si>
  <si>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</si>
  <si>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</si>
  <si>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</si>
  <si>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</si>
  <si>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</si>
  <si>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</si>
  <si>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</si>
  <si>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</si>
  <si>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</si>
  <si>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</si>
  <si>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</si>
  <si>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</si>
  <si>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</si>
  <si>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</si>
  <si>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</si>
  <si>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</si>
  <si>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</si>
  <si>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</si>
  <si>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</si>
  <si>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</si>
  <si>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</si>
  <si>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</si>
  <si>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</si>
  <si>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</si>
  <si>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</si>
  <si>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</si>
  <si>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</si>
  <si>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</si>
  <si>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</si>
  <si>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</si>
  <si>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</si>
  <si>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</si>
  <si>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</si>
  <si>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</si>
  <si>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</si>
  <si>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</si>
  <si>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</si>
  <si>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</si>
  <si>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</si>
  <si>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</si>
  <si>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</si>
  <si>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</si>
  <si>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</si>
  <si>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</si>
  <si>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</si>
  <si>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</si>
  <si>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</si>
  <si>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</si>
  <si>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</si>
  <si>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</si>
  <si>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</si>
  <si>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</si>
  <si>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</si>
  <si>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</si>
  <si>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</si>
  <si>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</si>
  <si>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</si>
  <si>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</si>
  <si>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</si>
  <si>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</si>
  <si>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</si>
  <si>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</si>
  <si>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</si>
  <si>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</si>
  <si>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</si>
  <si>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</si>
  <si>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</si>
  <si>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</si>
  <si>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</si>
  <si>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</si>
  <si>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</si>
  <si>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</si>
  <si>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</si>
  <si>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</si>
  <si>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</si>
  <si>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</si>
  <si>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</si>
  <si>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</si>
  <si>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</si>
  <si>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</si>
  <si>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</si>
  <si>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</si>
  <si>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</si>
  <si>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</si>
  <si>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</si>
  <si>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</si>
  <si>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</si>
  <si>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</si>
  <si>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</si>
  <si>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</si>
  <si>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</si>
  <si>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</si>
  <si>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</si>
  <si>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</si>
  <si>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</si>
  <si>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</si>
  <si>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</si>
  <si>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</si>
  <si>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</si>
  <si>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</si>
  <si>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</si>
  <si>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</si>
  <si>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</si>
  <si>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</si>
  <si>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</si>
  <si>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</si>
  <si>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</si>
  <si>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</si>
  <si>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</si>
  <si>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</si>
  <si>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</si>
  <si>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</si>
  <si>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</si>
  <si>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</si>
  <si>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</si>
  <si>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</si>
  <si>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</si>
  <si>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</si>
  <si>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</si>
  <si>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</si>
  <si>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</si>
  <si>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</si>
  <si>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</si>
  <si>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</si>
  <si>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</si>
  <si>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</si>
  <si>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</si>
  <si>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</si>
  <si>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</si>
  <si>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</si>
  <si>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</si>
  <si>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</si>
  <si>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</si>
  <si>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</si>
  <si>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</si>
  <si>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</si>
  <si>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</si>
  <si>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</si>
  <si>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</si>
  <si>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</si>
  <si>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</si>
  <si>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</si>
  <si>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</si>
  <si>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</si>
  <si>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</si>
  <si>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</si>
  <si>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</si>
  <si>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</si>
  <si>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</si>
  <si>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</si>
  <si>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</si>
  <si>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</si>
  <si>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</si>
  <si>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</si>
  <si>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</si>
  <si>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</si>
  <si>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</si>
  <si>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</si>
  <si>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</si>
  <si>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</si>
  <si>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</si>
  <si>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</si>
  <si>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</si>
  <si>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</si>
  <si>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</si>
  <si>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</si>
  <si>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</si>
  <si>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</si>
  <si>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</si>
  <si>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</si>
  <si>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</si>
  <si>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</si>
  <si>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</si>
  <si>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</si>
  <si>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</si>
  <si>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</si>
  <si>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</si>
  <si>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</si>
  <si>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</si>
  <si>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</si>
  <si>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</si>
  <si>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</si>
  <si>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</si>
  <si>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</si>
  <si>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</si>
  <si>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</si>
  <si>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</si>
  <si>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</si>
  <si>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</si>
  <si>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</si>
  <si>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</si>
  <si>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</si>
  <si>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</si>
  <si>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</si>
  <si>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</si>
  <si>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</si>
  <si>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</si>
  <si>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</si>
  <si>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</si>
  <si>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</si>
  <si>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</si>
  <si>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</si>
  <si>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</si>
  <si>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</si>
  <si>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</si>
  <si>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</si>
  <si>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</si>
  <si>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</si>
  <si>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</si>
  <si>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</si>
  <si>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</si>
  <si>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</si>
  <si>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</si>
  <si>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</si>
  <si>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</si>
  <si>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</si>
  <si>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</si>
  <si>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</si>
  <si>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</si>
  <si>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</si>
  <si>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</si>
  <si>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</si>
  <si>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</si>
  <si>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</si>
  <si>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</si>
  <si>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</si>
  <si>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</si>
  <si>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</si>
  <si>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</si>
  <si>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</si>
  <si>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</si>
  <si>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</si>
  <si>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</si>
  <si>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</si>
  <si>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</si>
  <si>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</si>
  <si>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</si>
  <si>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</si>
  <si>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</si>
  <si>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</si>
  <si>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</si>
  <si>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</si>
  <si>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</si>
  <si>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</si>
  <si>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</si>
  <si>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</si>
  <si>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</si>
  <si>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</si>
  <si>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</si>
  <si>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</si>
  <si>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</si>
  <si>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</si>
  <si>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</si>
  <si>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</si>
  <si>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</si>
  <si>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</si>
  <si>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</si>
  <si>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</si>
  <si>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</si>
  <si>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</si>
  <si>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</si>
  <si>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</si>
  <si>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</si>
  <si>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</si>
  <si>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</si>
  <si>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</si>
  <si>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</si>
  <si>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</si>
  <si>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</si>
  <si>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</si>
  <si>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</si>
  <si>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</si>
  <si>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</si>
  <si>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</si>
  <si>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</si>
  <si>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</si>
  <si>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</si>
  <si>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</si>
  <si>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</si>
  <si>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</si>
  <si>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</si>
  <si>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</si>
  <si>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</si>
  <si>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</si>
  <si>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</si>
  <si>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</si>
  <si>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</si>
  <si>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</si>
  <si>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</si>
  <si>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</si>
  <si>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</si>
  <si>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</si>
  <si>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</si>
  <si>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</si>
  <si>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</si>
  <si>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</si>
  <si>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</si>
  <si>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</si>
  <si>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</si>
  <si>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</si>
  <si>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</si>
  <si>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</si>
  <si>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</si>
  <si>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</si>
  <si>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</si>
  <si>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</si>
  <si>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</si>
  <si>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</si>
  <si>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</si>
  <si>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</si>
  <si>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</si>
  <si>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</si>
  <si>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</si>
  <si>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</si>
  <si>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</si>
  <si>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</si>
  <si>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</si>
  <si>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</si>
  <si>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</si>
  <si>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</si>
  <si>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</si>
  <si>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</si>
  <si>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</si>
  <si>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</si>
  <si>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</si>
  <si>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</si>
  <si>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</si>
  <si>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</si>
  <si>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</si>
  <si>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</si>
  <si>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</si>
  <si>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</si>
  <si>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</si>
  <si>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</si>
  <si>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</si>
  <si>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</si>
  <si>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</si>
  <si>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</si>
  <si>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</si>
  <si>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</si>
  <si>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</si>
  <si>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</si>
  <si>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</si>
  <si>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</si>
  <si>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</si>
  <si>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</si>
  <si>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</si>
  <si>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</si>
  <si>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</si>
  <si>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</si>
  <si>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</si>
  <si>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</si>
  <si>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</si>
  <si>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</si>
  <si>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</si>
  <si>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</si>
  <si>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</si>
  <si>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</si>
  <si>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</si>
  <si>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</si>
  <si>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</si>
  <si>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</si>
  <si>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</si>
  <si>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</si>
  <si>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</si>
  <si>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</si>
  <si>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</si>
  <si>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</si>
  <si>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</si>
  <si>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</si>
  <si>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</si>
  <si>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</si>
  <si>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</si>
  <si>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</si>
  <si>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</si>
  <si>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</si>
  <si>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</si>
  <si>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</si>
  <si>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</si>
  <si>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</si>
  <si>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</si>
  <si>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</si>
  <si>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</si>
  <si>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</si>
  <si>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</si>
  <si>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</si>
  <si>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</si>
  <si>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</si>
  <si>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</si>
  <si>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</si>
  <si>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</si>
  <si>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</si>
  <si>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</si>
  <si>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</si>
  <si>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</si>
  <si>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</si>
  <si>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</si>
  <si>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</si>
  <si>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</si>
  <si>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</si>
  <si>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</si>
  <si>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</si>
  <si>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</si>
  <si>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</si>
  <si>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</si>
  <si>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</si>
  <si>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</si>
  <si>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</si>
  <si>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</si>
  <si>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</si>
  <si>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</si>
  <si>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</si>
  <si>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</si>
  <si>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</si>
  <si>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</si>
  <si>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</si>
  <si>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</si>
  <si>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</si>
  <si>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</si>
  <si>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</si>
  <si>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</si>
  <si>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</si>
  <si>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</si>
  <si>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</si>
  <si>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</si>
  <si>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</si>
  <si>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</si>
  <si>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</si>
  <si>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</si>
  <si>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</si>
  <si>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</si>
  <si>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</si>
  <si>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</si>
  <si>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</si>
  <si>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</si>
  <si>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</si>
  <si>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</si>
  <si>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</si>
  <si>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</si>
  <si>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</si>
  <si>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</si>
  <si>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</si>
  <si>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</si>
  <si>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</si>
  <si>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</si>
  <si>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</si>
  <si>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</si>
  <si>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</si>
  <si>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</si>
  <si>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</si>
  <si>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</si>
  <si>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</si>
  <si>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</si>
  <si>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</si>
  <si>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</si>
  <si>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</si>
  <si>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</si>
  <si>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</si>
  <si>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</si>
  <si>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</si>
  <si>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</si>
  <si>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</si>
  <si>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</si>
  <si>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</si>
  <si>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</si>
  <si>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</si>
  <si>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</si>
  <si>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</si>
  <si>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</si>
  <si>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</si>
  <si>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</si>
  <si>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</si>
  <si>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</si>
  <si>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</si>
  <si>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</si>
  <si>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</si>
  <si>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</si>
  <si>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</si>
  <si>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</si>
  <si>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</si>
  <si>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</si>
  <si>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</si>
  <si>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</si>
  <si>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</si>
  <si>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</si>
  <si>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</si>
  <si>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</si>
  <si>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</si>
  <si>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</si>
  <si>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</si>
  <si>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</si>
  <si>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</si>
  <si>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</si>
  <si>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</si>
  <si>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</si>
  <si>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</si>
  <si>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</si>
  <si>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</si>
  <si>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</si>
  <si>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</si>
  <si>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</si>
  <si>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</si>
  <si>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</si>
  <si>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</si>
  <si>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</si>
  <si>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</si>
  <si>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</si>
  <si>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</si>
  <si>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</si>
  <si>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</si>
  <si>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</si>
  <si>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</si>
  <si>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</si>
  <si>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</si>
  <si>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</si>
  <si>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</si>
  <si>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</si>
  <si>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</si>
  <si>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</si>
  <si>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</si>
  <si>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</si>
  <si>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</si>
  <si>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</si>
  <si>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</si>
  <si>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</si>
  <si>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</si>
  <si>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</si>
  <si>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</si>
  <si>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</si>
  <si>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</si>
  <si>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</si>
  <si>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</si>
  <si>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</si>
  <si>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</si>
  <si>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</si>
  <si>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</si>
  <si>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</si>
  <si>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</si>
  <si>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</si>
  <si>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</si>
  <si>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</si>
  <si>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</si>
  <si>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</si>
  <si>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</si>
  <si>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</si>
  <si>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</si>
  <si>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</si>
  <si>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</si>
  <si>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</si>
  <si>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</si>
  <si>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</si>
  <si>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</si>
  <si>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</si>
  <si>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</si>
  <si>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</si>
  <si>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</si>
  <si>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</si>
  <si>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</si>
  <si>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</si>
  <si>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</si>
  <si>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</si>
  <si>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</si>
  <si>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</si>
  <si>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</si>
  <si>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</si>
  <si>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</si>
  <si>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</si>
  <si>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</si>
  <si>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</si>
  <si>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</si>
  <si>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</si>
  <si>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</si>
  <si>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</si>
  <si>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</si>
  <si>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</si>
  <si>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</si>
  <si>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</si>
  <si>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</si>
  <si>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</si>
  <si>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</si>
  <si>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</si>
  <si>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</si>
  <si>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</si>
  <si>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</si>
  <si>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</si>
  <si>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</si>
  <si>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</si>
  <si>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</si>
  <si>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</si>
  <si>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</si>
  <si>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</si>
  <si>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</si>
  <si>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</si>
  <si>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</si>
  <si>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</si>
  <si>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</si>
  <si>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</si>
  <si>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</si>
  <si>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</si>
  <si>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</si>
  <si>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</si>
  <si>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</si>
  <si>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</si>
  <si>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</si>
  <si>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</si>
  <si>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</si>
  <si>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</si>
  <si>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</si>
  <si>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</si>
  <si>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</si>
  <si>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</si>
  <si>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</si>
  <si>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</si>
  <si>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</si>
  <si>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</si>
  <si>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</si>
  <si>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</si>
  <si>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</si>
  <si>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</si>
  <si>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</si>
  <si>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</si>
  <si>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</si>
  <si>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</si>
  <si>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</si>
  <si>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</si>
  <si>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</si>
  <si>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</si>
  <si>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</si>
  <si>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</si>
  <si>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</si>
  <si>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</si>
  <si>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</si>
  <si>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</si>
  <si>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</si>
  <si>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</si>
  <si>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</si>
  <si>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</si>
  <si>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</si>
  <si>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</si>
  <si>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</si>
  <si>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</si>
  <si>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</si>
  <si>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</si>
  <si>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</si>
  <si>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</si>
  <si>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</si>
  <si>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</si>
  <si>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</si>
  <si>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</si>
  <si>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</si>
  <si>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</si>
  <si>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</si>
  <si>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</si>
  <si>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</si>
  <si>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</si>
  <si>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</si>
  <si>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</si>
  <si>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</si>
  <si>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</si>
  <si>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</si>
  <si>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</si>
  <si>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</si>
  <si>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</si>
  <si>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</si>
  <si>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</si>
  <si>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</si>
  <si>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</si>
  <si>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</si>
  <si>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</si>
  <si>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</si>
  <si>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</si>
  <si>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</si>
  <si>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</si>
  <si>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</si>
  <si>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</si>
  <si>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</si>
  <si>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</si>
  <si>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</si>
  <si>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</si>
  <si>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</si>
  <si>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</si>
  <si>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</si>
  <si>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</si>
  <si>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</si>
  <si>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</si>
  <si>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</si>
  <si>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</si>
  <si>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</si>
  <si>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</si>
  <si>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</si>
  <si>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</si>
  <si>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</si>
  <si>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</si>
  <si>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</si>
  <si>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</si>
  <si>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</si>
  <si>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</si>
  <si>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</si>
  <si>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</si>
  <si>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</si>
  <si>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</si>
  <si>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</si>
  <si>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</si>
  <si>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</si>
  <si>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</si>
  <si>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</si>
  <si>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</si>
  <si>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</si>
  <si>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</si>
  <si>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</si>
  <si>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</si>
  <si>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</si>
  <si>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</si>
  <si>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</si>
  <si>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</si>
  <si>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</si>
  <si>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</si>
  <si>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</si>
  <si>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</si>
  <si>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</si>
  <si>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</si>
  <si>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</si>
  <si>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</si>
  <si>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</si>
  <si>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</si>
  <si>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</si>
  <si>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</si>
  <si>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</si>
  <si>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</si>
  <si>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</si>
  <si>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</si>
  <si>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</si>
  <si>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</si>
  <si>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</si>
  <si>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</si>
  <si>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</si>
  <si>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</si>
  <si>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</si>
  <si>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</si>
  <si>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</si>
  <si>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</si>
  <si>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</si>
  <si>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</si>
  <si>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</si>
  <si>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</si>
  <si>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</si>
  <si>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</si>
  <si>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</si>
  <si>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</si>
  <si>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</si>
  <si>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</si>
  <si>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</si>
  <si>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</si>
  <si>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</si>
  <si>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</si>
  <si>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</si>
  <si>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</si>
  <si>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</si>
  <si>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</si>
  <si>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</si>
  <si>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</si>
  <si>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</si>
  <si>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</si>
  <si>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</si>
  <si>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</si>
  <si>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</si>
  <si>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</si>
  <si>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</si>
  <si>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</si>
  <si>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</si>
  <si>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</si>
  <si>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</si>
  <si>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</si>
  <si>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</si>
  <si>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</si>
  <si>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</si>
  <si>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</si>
  <si>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</si>
  <si>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</si>
  <si>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</si>
  <si>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</si>
  <si>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</si>
  <si>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</si>
  <si>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</si>
  <si>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</si>
  <si>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</si>
  <si>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</si>
  <si>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</si>
  <si>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</si>
  <si>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</si>
  <si>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</si>
  <si>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</si>
  <si>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</si>
  <si>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</si>
  <si>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</si>
  <si>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</si>
  <si>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</si>
  <si>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</si>
  <si>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</si>
  <si>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</si>
  <si>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</si>
  <si>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</si>
  <si>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</si>
  <si>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</si>
  <si>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</si>
  <si>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</si>
  <si>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</si>
  <si>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</si>
  <si>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</si>
  <si>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</si>
  <si>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</si>
  <si>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</si>
  <si>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</si>
  <si>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</si>
  <si>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</si>
  <si>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</si>
  <si>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</si>
  <si>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</si>
  <si>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</si>
  <si>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</si>
  <si>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</si>
  <si>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</si>
  <si>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</si>
  <si>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</si>
  <si>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</si>
  <si>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</si>
  <si>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</si>
  <si>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</si>
  <si>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</si>
  <si>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</si>
  <si>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</si>
  <si>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</si>
  <si>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</si>
  <si>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</si>
  <si>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</si>
  <si>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</si>
  <si>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</si>
  <si>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</si>
  <si>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</si>
  <si>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</si>
  <si>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</si>
  <si>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</si>
  <si>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</si>
  <si>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</si>
  <si>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</si>
  <si>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</si>
  <si>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</si>
  <si>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</si>
  <si>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</si>
  <si>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</si>
  <si>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</si>
  <si>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</si>
  <si>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</si>
  <si>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</si>
  <si>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</si>
  <si>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</si>
  <si>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</si>
  <si>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</si>
  <si>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</si>
  <si>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</si>
  <si>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</si>
  <si>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</si>
  <si>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</si>
  <si>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</si>
  <si>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</si>
  <si>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</si>
  <si>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</si>
  <si>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</si>
  <si>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</si>
  <si>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</si>
  <si>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</si>
  <si>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</si>
  <si>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</si>
  <si>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</si>
  <si>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</si>
  <si>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</si>
  <si>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</si>
  <si>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</si>
  <si>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</si>
  <si>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</si>
  <si>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</si>
  <si>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</si>
  <si>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</si>
  <si>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</si>
  <si>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</si>
  <si>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</si>
  <si>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</si>
  <si>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</si>
  <si>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</si>
  <si>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</si>
  <si>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</si>
  <si>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</si>
  <si>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</si>
  <si>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</si>
  <si>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</si>
  <si>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</si>
  <si>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</si>
  <si>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</si>
  <si>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</si>
  <si>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</si>
  <si>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</si>
  <si>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</si>
  <si>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</si>
  <si>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</si>
  <si>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</si>
  <si>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</si>
  <si>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</si>
  <si>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</si>
  <si>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</si>
  <si>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</si>
  <si>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</si>
  <si>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</si>
  <si>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</si>
  <si>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</si>
  <si>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</si>
  <si>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</si>
  <si>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</si>
  <si>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</si>
  <si>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</si>
  <si>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</si>
  <si>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</si>
  <si>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</si>
  <si>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</si>
  <si>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</si>
  <si>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</si>
  <si>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</si>
  <si>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</si>
  <si>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</si>
  <si>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</si>
  <si>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</si>
  <si>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</si>
  <si>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</si>
  <si>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</si>
  <si>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</si>
  <si>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</si>
  <si>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</si>
  <si>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</si>
  <si>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</si>
  <si>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</si>
  <si>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</si>
  <si>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</si>
  <si>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</si>
  <si>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</si>
  <si>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</si>
  <si>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</si>
  <si>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</si>
  <si>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</si>
  <si>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</si>
  <si>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</si>
  <si>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</si>
  <si>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</si>
  <si>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</si>
  <si>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</si>
  <si>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</si>
  <si>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</si>
  <si>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</si>
  <si>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</si>
  <si>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</si>
  <si>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</si>
  <si>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</si>
  <si>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</si>
  <si>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</si>
  <si>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</si>
  <si>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</si>
  <si>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</si>
  <si>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</si>
  <si>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</si>
  <si>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</si>
  <si>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</si>
  <si>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</si>
  <si>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</si>
  <si>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</si>
  <si>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</si>
  <si>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</si>
  <si>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</si>
  <si>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</si>
  <si>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</si>
  <si>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</si>
  <si>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</si>
  <si>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</si>
  <si>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</si>
  <si>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</si>
  <si>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</si>
  <si>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</si>
  <si>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</si>
  <si>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</si>
  <si>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</si>
  <si>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</si>
  <si>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</si>
  <si>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</si>
  <si>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</si>
  <si>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</si>
  <si>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</si>
  <si>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</si>
  <si>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</si>
  <si>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</si>
  <si>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</si>
  <si>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</si>
  <si>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</si>
  <si>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</si>
  <si>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</si>
  <si>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</si>
  <si>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</si>
  <si>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</si>
  <si>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</si>
  <si>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</si>
  <si>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</si>
  <si>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</si>
  <si>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</si>
  <si>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</si>
  <si>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</si>
  <si>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</si>
  <si>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</si>
  <si>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</si>
  <si>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</si>
  <si>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</si>
  <si>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</si>
  <si>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</si>
  <si>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</si>
  <si>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</si>
  <si>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</si>
  <si>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</si>
  <si>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</si>
  <si>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</si>
  <si>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</si>
  <si>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</si>
  <si>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</si>
  <si>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</si>
  <si>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</si>
  <si>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</si>
  <si>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</si>
  <si>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</si>
  <si>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</si>
  <si>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</si>
  <si>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</si>
  <si>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</si>
  <si>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</si>
  <si>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</si>
  <si>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</si>
  <si>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</si>
  <si>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</si>
  <si>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</si>
  <si>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</si>
  <si>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</si>
  <si>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</si>
  <si>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</si>
  <si>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</si>
  <si>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</si>
  <si>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</si>
  <si>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</si>
  <si>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</si>
  <si>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</si>
  <si>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</si>
  <si>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</si>
  <si>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</si>
  <si>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</si>
  <si>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</si>
  <si>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</si>
  <si>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</si>
  <si>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</si>
  <si>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</si>
  <si>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</si>
  <si>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</si>
  <si>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</si>
  <si>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</si>
  <si>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</si>
  <si>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</si>
  <si>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</si>
  <si>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</si>
  <si>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</si>
  <si>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</si>
  <si>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</si>
  <si>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</si>
  <si>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</si>
  <si>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</si>
  <si>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</si>
  <si>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</si>
  <si>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</si>
  <si>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</si>
  <si>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</si>
  <si>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</si>
  <si>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</si>
  <si>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</si>
  <si>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</si>
  <si>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</si>
  <si>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</si>
  <si>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</si>
  <si>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</si>
  <si>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</si>
  <si>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</si>
  <si>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</si>
  <si>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</si>
  <si>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</si>
  <si>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</si>
  <si>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</si>
  <si>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</si>
  <si>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</si>
  <si>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</si>
  <si>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</si>
  <si>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</si>
  <si>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</si>
  <si>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</si>
  <si>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</si>
  <si>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</si>
  <si>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</si>
  <si>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</si>
  <si>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</si>
  <si>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</si>
  <si>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</si>
  <si>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</si>
  <si>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</si>
  <si>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</si>
  <si>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</si>
  <si>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</si>
  <si>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</si>
  <si>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</si>
  <si>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</si>
  <si>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</si>
  <si>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</si>
  <si>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</si>
  <si>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</si>
  <si>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</si>
  <si>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</si>
  <si>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</si>
  <si>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</si>
  <si>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</si>
  <si>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</si>
  <si>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</si>
  <si>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</si>
  <si>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</si>
  <si>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</si>
  <si>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</si>
  <si>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</si>
  <si>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</si>
  <si>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</si>
  <si>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</si>
  <si>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</si>
  <si>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</si>
  <si>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</si>
  <si>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</si>
  <si>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</si>
  <si>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</si>
  <si>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</si>
  <si>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</si>
  <si>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</si>
  <si>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</si>
  <si>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</si>
  <si>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</si>
  <si>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</si>
  <si>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</si>
  <si>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</si>
  <si>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</si>
  <si>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</si>
  <si>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</si>
  <si>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</si>
  <si>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</si>
  <si>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</si>
  <si>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</si>
  <si>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</si>
  <si>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</si>
  <si>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</si>
  <si>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</si>
  <si>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</si>
  <si>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</si>
  <si>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</si>
  <si>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</si>
  <si>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</si>
  <si>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</si>
  <si>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</si>
  <si>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</si>
  <si>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</si>
  <si>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</si>
  <si>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</si>
  <si>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</si>
  <si>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</si>
  <si>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</si>
  <si>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</si>
  <si>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</si>
  <si>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</si>
  <si>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</si>
  <si>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</si>
  <si>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</si>
  <si>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</si>
  <si>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</si>
  <si>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</si>
  <si>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</si>
  <si>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</si>
  <si>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</si>
  <si>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</si>
  <si>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</si>
  <si>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</si>
  <si>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</si>
  <si>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</si>
  <si>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</si>
  <si>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</si>
  <si>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</si>
  <si>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</si>
  <si>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</si>
  <si>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</si>
  <si>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</si>
  <si>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</si>
  <si>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</si>
  <si>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</si>
  <si>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</si>
  <si>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</si>
  <si>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</si>
  <si>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</si>
  <si>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</si>
  <si>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</si>
  <si>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</si>
  <si>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</si>
  <si>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</si>
  <si>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</si>
  <si>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</si>
  <si>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</si>
  <si>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</si>
  <si>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</si>
  <si>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</si>
  <si>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</si>
  <si>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</si>
  <si>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</si>
  <si>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</si>
  <si>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</si>
  <si>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</si>
  <si>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</si>
  <si>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</si>
  <si>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</si>
  <si>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</si>
  <si>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</si>
  <si>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</si>
  <si>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</si>
  <si>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</si>
  <si>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</si>
  <si>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</si>
  <si>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</si>
  <si>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</si>
  <si>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</si>
  <si>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</si>
  <si>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</si>
  <si>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</si>
  <si>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</si>
  <si>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</si>
  <si>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</si>
  <si>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</si>
  <si>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</si>
  <si>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</si>
  <si>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</si>
  <si>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</si>
  <si>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</si>
  <si>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</si>
  <si>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</si>
  <si>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</si>
  <si>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</si>
  <si>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</si>
  <si>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</si>
  <si>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</si>
  <si>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</si>
  <si>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</si>
  <si>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</si>
  <si>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</si>
  <si>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</si>
  <si>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</si>
  <si>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</si>
  <si>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</si>
  <si>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</si>
  <si>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</si>
  <si>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</si>
  <si>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</si>
  <si>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</si>
  <si>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</si>
  <si>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</si>
  <si>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</si>
  <si>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</si>
  <si>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</si>
  <si>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</si>
  <si>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</si>
  <si>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</si>
  <si>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</si>
  <si>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</si>
  <si>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</si>
  <si>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</si>
  <si>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</si>
  <si>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</si>
  <si>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</si>
  <si>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</si>
  <si>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</si>
  <si>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</si>
  <si>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</si>
  <si>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</si>
  <si>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</si>
  <si>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</si>
  <si>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</si>
  <si>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</si>
  <si>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</si>
  <si>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</si>
  <si>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</si>
  <si>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</si>
  <si>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</si>
  <si>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</si>
  <si>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</si>
  <si>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</si>
  <si>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</si>
  <si>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</si>
  <si>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</si>
  <si>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</si>
  <si>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</si>
  <si>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</si>
  <si>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</si>
  <si>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</si>
  <si>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</si>
  <si>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</si>
  <si>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</si>
  <si>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</si>
  <si>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</si>
  <si>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</si>
  <si>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</si>
  <si>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</si>
  <si>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</si>
  <si>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</si>
  <si>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</si>
  <si>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</si>
  <si>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</si>
  <si>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</si>
  <si>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</si>
  <si>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</si>
  <si>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</si>
  <si>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</si>
  <si>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</si>
  <si>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</si>
  <si>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</si>
  <si>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</si>
  <si>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</si>
  <si>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</si>
  <si>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</si>
  <si>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</si>
  <si>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</si>
  <si>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</si>
  <si>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</si>
  <si>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</si>
  <si>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</si>
  <si>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</si>
  <si>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</si>
  <si>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</si>
  <si>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</si>
  <si>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</si>
  <si>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</si>
  <si>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</si>
  <si>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</si>
  <si>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</si>
  <si>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</si>
  <si>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</si>
  <si>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</si>
  <si>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</si>
  <si>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</si>
  <si>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</si>
  <si>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</si>
  <si>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</si>
  <si>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</si>
  <si>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</si>
  <si>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</si>
  <si>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</si>
  <si>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</si>
  <si>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</si>
  <si>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</si>
  <si>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</si>
  <si>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</si>
  <si>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</si>
  <si>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</si>
  <si>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</si>
  <si>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</si>
  <si>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</si>
  <si>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</si>
  <si>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</si>
  <si>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</si>
  <si>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</si>
  <si>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</si>
  <si>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</si>
  <si>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</si>
  <si>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</si>
  <si>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</si>
  <si>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</si>
  <si>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</si>
  <si>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</si>
  <si>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</si>
  <si>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</si>
  <si>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</si>
  <si>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</si>
  <si>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</si>
  <si>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</si>
  <si>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</si>
  <si>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</si>
  <si>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</si>
  <si>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</si>
  <si>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</si>
  <si>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</si>
  <si>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</si>
  <si>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</si>
  <si>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</si>
  <si>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</si>
  <si>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</si>
  <si>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</si>
  <si>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</si>
  <si>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</si>
  <si>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</si>
  <si>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</si>
  <si>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</si>
  <si>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</si>
  <si>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</si>
  <si>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</si>
  <si>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</si>
  <si>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</si>
  <si>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</si>
  <si>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</si>
  <si>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</si>
  <si>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</si>
  <si>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</si>
  <si>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</si>
  <si>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</si>
  <si>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</si>
  <si>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</si>
  <si>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</si>
  <si>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</si>
  <si>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</si>
  <si>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</si>
  <si>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</si>
  <si>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</si>
  <si>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</si>
  <si>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</si>
  <si>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</si>
  <si>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</si>
  <si>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</si>
  <si>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</si>
  <si>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</si>
  <si>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</si>
  <si>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</si>
  <si>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</si>
  <si>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</si>
  <si>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</si>
  <si>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</si>
  <si>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</si>
  <si>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</si>
  <si>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</si>
  <si>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</si>
  <si>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</si>
  <si>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</si>
  <si>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</si>
  <si>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</si>
  <si>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</si>
  <si>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</si>
  <si>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</si>
  <si>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</si>
  <si>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</si>
  <si>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</si>
  <si>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</si>
  <si>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</si>
  <si>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</si>
  <si>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</si>
  <si>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</si>
  <si>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</si>
  <si>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</si>
  <si>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</si>
  <si>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</si>
  <si>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</si>
  <si>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</si>
  <si>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</si>
  <si>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</si>
  <si>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</si>
  <si>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</si>
  <si>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</si>
  <si>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</si>
  <si>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</si>
  <si>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</si>
  <si>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</si>
  <si>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</si>
  <si>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</si>
  <si>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</si>
  <si>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</si>
  <si>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</si>
  <si>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</si>
  <si>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</si>
  <si>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</si>
  <si>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</si>
  <si>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</si>
  <si>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</si>
  <si>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</si>
  <si>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</si>
  <si>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</si>
  <si>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</si>
  <si>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</si>
  <si>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</si>
  <si>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</si>
  <si>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</si>
  <si>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</si>
  <si>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</si>
  <si>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</si>
  <si>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</si>
  <si>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</si>
  <si>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</si>
  <si>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</si>
  <si>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</si>
  <si>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</si>
  <si>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</si>
  <si>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</si>
  <si>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</si>
  <si>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</si>
  <si>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</si>
  <si>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</si>
  <si>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</si>
  <si>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</si>
  <si>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</si>
  <si>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</si>
  <si>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</si>
  <si>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</si>
  <si>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</si>
  <si>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</si>
  <si>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</si>
  <si>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</si>
  <si>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</si>
  <si>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</si>
  <si>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</si>
  <si>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</si>
  <si>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</si>
  <si>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</si>
  <si>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</si>
  <si>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</si>
  <si>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</si>
  <si>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</si>
  <si>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</si>
  <si>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</si>
  <si>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</si>
  <si>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</si>
  <si>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</si>
  <si>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</si>
  <si>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</si>
  <si>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</si>
  <si>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</si>
  <si>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</si>
  <si>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</si>
  <si>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</si>
  <si>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</si>
  <si>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</si>
  <si>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</si>
  <si>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</si>
  <si>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</si>
  <si>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</si>
  <si>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</si>
  <si>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</si>
  <si>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</si>
  <si>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</si>
  <si>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</si>
  <si>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</si>
  <si>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</si>
  <si>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</si>
  <si>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</si>
  <si>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</si>
  <si>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</si>
  <si>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</si>
  <si>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</si>
  <si>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</si>
  <si>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</si>
  <si>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</si>
  <si>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</si>
  <si>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</si>
  <si>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</si>
  <si>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</si>
  <si>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</si>
  <si>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</si>
  <si>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</si>
  <si>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</si>
  <si>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</si>
  <si>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</si>
  <si>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</si>
  <si>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</si>
  <si>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</si>
  <si>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</si>
  <si>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</si>
  <si>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</si>
  <si>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</si>
  <si>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</si>
  <si>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</si>
  <si>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</si>
  <si>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</si>
  <si>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</si>
  <si>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</si>
  <si>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</si>
  <si>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</si>
  <si>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</si>
  <si>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</si>
  <si>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</si>
  <si>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</si>
  <si>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</si>
  <si>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</si>
  <si>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</si>
  <si>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</si>
  <si>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</si>
  <si>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</si>
  <si>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</si>
  <si>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</si>
  <si>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</si>
  <si>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</si>
  <si>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</si>
  <si>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</si>
  <si>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</si>
  <si>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</si>
  <si>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</si>
  <si>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</si>
  <si>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</si>
  <si>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</si>
  <si>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</si>
  <si>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</si>
  <si>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</si>
  <si>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</si>
  <si>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</si>
  <si>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</si>
  <si>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</si>
  <si>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</si>
  <si>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</si>
  <si>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</si>
  <si>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</si>
  <si>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</si>
  <si>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</si>
  <si>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</si>
  <si>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</si>
  <si>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</si>
  <si>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</si>
  <si>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</si>
  <si>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</si>
  <si>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</si>
  <si>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</si>
  <si>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</si>
  <si>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</si>
  <si>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</si>
  <si>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</si>
  <si>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</si>
  <si>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</si>
  <si>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</si>
  <si>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</si>
  <si>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</si>
  <si>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</si>
  <si>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</si>
  <si>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</si>
  <si>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</si>
  <si>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</si>
  <si>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</si>
  <si>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</si>
  <si>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</si>
  <si>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</si>
  <si>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</si>
  <si>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</si>
  <si>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</si>
  <si>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</si>
  <si>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</si>
  <si>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</si>
  <si>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</si>
  <si>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</si>
  <si>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</si>
  <si>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</si>
  <si>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</si>
  <si>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</si>
  <si>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</si>
  <si>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</si>
  <si>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</si>
  <si>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</si>
  <si>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</si>
  <si>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</si>
  <si>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</si>
  <si>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</si>
  <si>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</si>
  <si>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</si>
  <si>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</si>
  <si>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</si>
  <si>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</si>
  <si>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</si>
  <si>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</si>
  <si>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</si>
  <si>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</si>
  <si>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</si>
  <si>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</si>
  <si>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</si>
  <si>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</si>
  <si>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</si>
  <si>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</si>
  <si>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</si>
  <si>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</si>
  <si>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</si>
  <si>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</si>
  <si>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</si>
  <si>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</si>
  <si>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</si>
  <si>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</si>
  <si>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</si>
  <si>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</si>
  <si>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</si>
  <si>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</si>
  <si>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</si>
  <si>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</si>
  <si>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</si>
  <si>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</si>
  <si>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</si>
  <si>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</si>
  <si>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</si>
  <si>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</si>
  <si>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</si>
  <si>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</si>
  <si>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</si>
  <si>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</si>
  <si>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</si>
  <si>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</si>
  <si>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</si>
  <si>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</si>
  <si>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</si>
  <si>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</si>
  <si>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</si>
  <si>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</si>
  <si>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</si>
  <si>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</si>
  <si>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</si>
  <si>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</si>
  <si>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</si>
  <si>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</si>
  <si>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</si>
  <si>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</si>
  <si>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</si>
  <si>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</si>
  <si>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</si>
  <si>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</si>
  <si>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</si>
  <si>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</si>
  <si>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</si>
  <si>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</si>
  <si>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</si>
  <si>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</si>
  <si>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</si>
  <si>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</si>
  <si>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</si>
  <si>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</si>
  <si>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</si>
  <si>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</si>
  <si>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</si>
  <si>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</si>
  <si>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</si>
  <si>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</si>
  <si>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</si>
  <si>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</si>
  <si>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</si>
  <si>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</si>
  <si>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</si>
  <si>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</si>
  <si>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</si>
  <si>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</si>
  <si>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</si>
  <si>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</si>
  <si>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</si>
  <si>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</si>
  <si>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</si>
  <si>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</si>
  <si>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</si>
  <si>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</si>
  <si>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</si>
  <si>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</si>
  <si>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</si>
  <si>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</si>
  <si>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</si>
  <si>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</si>
  <si>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</si>
  <si>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</si>
  <si>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</si>
  <si>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</si>
  <si>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</si>
  <si>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</si>
  <si>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</si>
  <si>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</si>
  <si>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</si>
  <si>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</si>
  <si>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</si>
  <si>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</si>
  <si>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</si>
  <si>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</si>
  <si>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</si>
  <si>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</si>
  <si>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</si>
  <si>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</si>
  <si>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</si>
  <si>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</si>
  <si>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</si>
  <si>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</si>
  <si>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</si>
  <si>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</si>
  <si>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</si>
  <si>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</si>
  <si>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</si>
  <si>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</si>
  <si>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</si>
  <si>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</si>
  <si>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</si>
  <si>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</si>
  <si>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</si>
  <si>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</si>
  <si>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</si>
  <si>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</si>
  <si>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</si>
  <si>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</si>
  <si>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</si>
  <si>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</si>
  <si>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</si>
  <si>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</si>
  <si>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</si>
  <si>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</si>
  <si>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</si>
  <si>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</si>
  <si>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</si>
  <si>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</si>
  <si>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</si>
  <si>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</si>
  <si>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</si>
  <si>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</si>
  <si>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</si>
  <si>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</si>
  <si>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</si>
  <si>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</si>
  <si>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</si>
  <si>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</si>
  <si>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</si>
  <si>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</si>
  <si>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</si>
  <si>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</si>
  <si>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</si>
  <si>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</si>
  <si>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</si>
  <si>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</si>
  <si>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</si>
  <si>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</si>
  <si>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</si>
  <si>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</si>
  <si>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</si>
  <si>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</si>
  <si>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</si>
  <si>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</si>
  <si>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</si>
  <si>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</si>
  <si>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</si>
  <si>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</si>
  <si>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</si>
  <si>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</si>
  <si>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</si>
  <si>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</si>
  <si>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</si>
  <si>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</si>
  <si>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</si>
  <si>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</si>
  <si>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</si>
  <si>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</si>
  <si>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</si>
  <si>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</si>
  <si>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</si>
  <si>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</si>
  <si>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</si>
  <si>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</si>
  <si>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</si>
  <si>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</si>
  <si>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</si>
  <si>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</si>
  <si>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</si>
  <si>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</si>
  <si>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</si>
  <si>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</si>
  <si>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</si>
  <si>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</si>
  <si>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</si>
  <si>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</si>
  <si>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</si>
  <si>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</si>
  <si>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</si>
  <si>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</si>
  <si>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</si>
  <si>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</si>
  <si>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</si>
  <si>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</si>
  <si>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</si>
  <si>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</si>
  <si>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</si>
  <si>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</si>
  <si>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</si>
  <si>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</si>
  <si>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</si>
  <si>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</si>
  <si>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</si>
  <si>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</si>
  <si>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</si>
  <si>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</si>
  <si>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</si>
  <si>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</si>
  <si>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</si>
  <si>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</si>
  <si>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</si>
  <si>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</si>
  <si>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</si>
  <si>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</si>
  <si>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</si>
  <si>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</si>
  <si>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</si>
  <si>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</si>
  <si>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</si>
  <si>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</si>
  <si>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</si>
  <si>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</si>
  <si>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</si>
  <si>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</si>
  <si>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</si>
  <si>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</si>
  <si>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</si>
  <si>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</si>
  <si>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</si>
  <si>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</si>
  <si>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</si>
  <si>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</si>
  <si>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</si>
  <si>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</si>
  <si>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</si>
  <si>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</si>
  <si>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</si>
  <si>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</si>
  <si>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</si>
  <si>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</si>
  <si>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</si>
  <si>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</si>
  <si>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</si>
  <si>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</si>
  <si>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</si>
  <si>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</si>
  <si>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</si>
  <si>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</si>
  <si>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</si>
  <si>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</si>
  <si>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</si>
  <si>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</si>
  <si>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</si>
  <si>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</si>
  <si>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</si>
  <si>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</si>
  <si>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</si>
  <si>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</si>
  <si>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</si>
  <si>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</si>
  <si>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</si>
  <si>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</si>
  <si>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</si>
  <si>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</si>
  <si>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</si>
  <si>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</si>
  <si>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</si>
  <si>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</si>
  <si>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</si>
  <si>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</si>
  <si>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</si>
  <si>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</si>
  <si>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</si>
  <si>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</si>
  <si>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</si>
  <si>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</si>
  <si>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</si>
  <si>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</si>
  <si>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</si>
  <si>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</si>
  <si>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</si>
  <si>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</si>
  <si>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</si>
  <si>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</si>
  <si>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</si>
  <si>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</si>
  <si>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</si>
  <si>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</si>
  <si>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</si>
  <si>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</si>
  <si>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</si>
  <si>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</si>
  <si>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</si>
  <si>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</si>
  <si>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</si>
  <si>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</si>
  <si>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</si>
  <si>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</si>
  <si>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</si>
  <si>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</si>
  <si>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</si>
  <si>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</si>
  <si>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</si>
  <si>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</si>
  <si>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</si>
  <si>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</si>
  <si>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</si>
  <si>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</si>
  <si>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</si>
  <si>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</si>
  <si>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</si>
  <si>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</si>
  <si>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</si>
  <si>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</si>
  <si>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</si>
  <si>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</si>
  <si>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</si>
  <si>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</si>
  <si>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</si>
  <si>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</si>
  <si>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</si>
  <si>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</si>
  <si>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</si>
  <si>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</si>
  <si>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</si>
  <si>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</si>
  <si>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</si>
  <si>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</si>
  <si>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</si>
  <si>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</si>
  <si>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</si>
  <si>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</si>
  <si>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</si>
  <si>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</si>
  <si>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</si>
  <si>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</si>
  <si>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</si>
  <si>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</si>
  <si>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</si>
  <si>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</si>
  <si>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</si>
  <si>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</si>
  <si>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</si>
  <si>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</si>
  <si>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</si>
  <si>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</si>
  <si>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</si>
  <si>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</si>
  <si>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</si>
  <si>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</si>
  <si>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</si>
  <si>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</si>
  <si>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</si>
  <si>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</si>
  <si>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</si>
  <si>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</si>
  <si>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</si>
  <si>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</si>
  <si>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</si>
  <si>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</si>
  <si>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</si>
  <si>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</si>
  <si>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</si>
  <si>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</si>
  <si>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</si>
  <si>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</si>
  <si>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</si>
  <si>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</si>
  <si>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</si>
  <si>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</si>
  <si>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</si>
  <si>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</si>
  <si>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</si>
  <si>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</si>
  <si>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</si>
  <si>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</si>
  <si>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</si>
  <si>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</si>
  <si>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</si>
  <si>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</si>
  <si>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</si>
  <si>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</si>
  <si>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</si>
  <si>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</si>
  <si>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</si>
  <si>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</si>
  <si>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</si>
  <si>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</si>
  <si>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</si>
  <si>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</si>
  <si>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</si>
  <si>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</si>
  <si>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</si>
  <si>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</si>
  <si>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</si>
  <si>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</si>
  <si>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</si>
  <si>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</si>
  <si>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</si>
  <si>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</si>
  <si>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</si>
  <si>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</si>
  <si>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</si>
  <si>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</si>
  <si>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</si>
  <si>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</si>
  <si>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</si>
  <si>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</si>
  <si>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</si>
  <si>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</si>
  <si>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</si>
  <si>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</si>
  <si>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</si>
  <si>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</si>
  <si>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</si>
  <si>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</si>
  <si>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</si>
  <si>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</si>
  <si>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</si>
  <si>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</si>
  <si>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</si>
  <si>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</si>
  <si>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</si>
  <si>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</si>
  <si>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</si>
  <si>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</si>
  <si>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</si>
  <si>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</si>
  <si>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</si>
  <si>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</si>
  <si>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</si>
  <si>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</si>
  <si>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</si>
  <si>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</si>
  <si>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</si>
  <si>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</si>
  <si>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</si>
  <si>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</si>
  <si>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</si>
  <si>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</si>
  <si>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</si>
  <si>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</si>
  <si>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</si>
  <si>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</si>
  <si>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</si>
  <si>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</si>
  <si>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</si>
  <si>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</si>
  <si>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</si>
  <si>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</si>
  <si>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</si>
  <si>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</si>
  <si>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</si>
  <si>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</si>
  <si>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</si>
  <si>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</si>
  <si>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</si>
  <si>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</si>
  <si>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</si>
  <si>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</si>
  <si>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</si>
  <si>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</si>
  <si>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</si>
  <si>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</si>
  <si>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</si>
  <si>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</si>
  <si>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</si>
  <si>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</si>
  <si>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</si>
  <si>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</si>
  <si>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</si>
  <si>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</si>
  <si>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</si>
  <si>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</si>
  <si>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</si>
  <si>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</si>
  <si>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</si>
  <si>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</si>
  <si>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</si>
  <si>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</si>
  <si>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</si>
  <si>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</si>
  <si>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</si>
  <si>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</si>
  <si>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</si>
  <si>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</si>
  <si>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</si>
  <si>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</si>
  <si>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</si>
  <si>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</si>
  <si>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</si>
  <si>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</si>
  <si>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</si>
  <si>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</si>
  <si>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</si>
  <si>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</si>
  <si>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</si>
  <si>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</si>
  <si>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</si>
  <si>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</si>
  <si>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</si>
  <si>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</si>
  <si>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</si>
  <si>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</si>
  <si>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</si>
  <si>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</si>
  <si>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</si>
  <si>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</si>
  <si>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</si>
  <si>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</si>
  <si>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</si>
  <si>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</si>
  <si>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</si>
  <si>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</si>
  <si>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</si>
  <si>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</si>
  <si>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</si>
  <si>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</si>
  <si>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</si>
  <si>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</si>
  <si>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</si>
  <si>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</si>
  <si>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</si>
  <si>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</si>
  <si>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</si>
  <si>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</si>
  <si>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</si>
  <si>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</si>
  <si>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</si>
  <si>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</si>
  <si>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</si>
  <si>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</si>
  <si>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</si>
  <si>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</si>
  <si>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</si>
  <si>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</si>
  <si>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</si>
  <si>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</si>
  <si>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</si>
  <si>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</si>
  <si>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</si>
  <si>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</si>
  <si>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</si>
  <si>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</si>
  <si>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</si>
  <si>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</si>
  <si>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</si>
  <si>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</si>
  <si>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</si>
  <si>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</si>
  <si>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</si>
  <si>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</si>
  <si>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</si>
  <si>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</si>
  <si>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</si>
  <si>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</si>
  <si>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</si>
  <si>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</si>
  <si>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</si>
  <si>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</si>
  <si>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</si>
  <si>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</si>
  <si>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</si>
  <si>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</si>
  <si>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</si>
  <si>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</si>
  <si>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</si>
  <si>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</si>
  <si>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</si>
  <si>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</si>
  <si>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</si>
  <si>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</si>
  <si>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</si>
  <si>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</si>
  <si>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</si>
  <si>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</si>
  <si>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</si>
  <si>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</si>
  <si>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</si>
  <si>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</si>
  <si>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</si>
  <si>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</si>
  <si>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</si>
  <si>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</si>
  <si>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</si>
  <si>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</si>
  <si>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</si>
  <si>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</si>
  <si>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</si>
  <si>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</si>
  <si>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</si>
  <si>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</si>
  <si>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</si>
  <si>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</si>
  <si>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</si>
  <si>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</si>
  <si>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</si>
  <si>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</si>
  <si>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</si>
  <si>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</si>
  <si>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</si>
  <si>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</si>
  <si>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</si>
  <si>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</si>
  <si>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</si>
  <si>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</si>
  <si>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</si>
  <si>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</si>
  <si>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</si>
  <si>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</si>
  <si>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</si>
  <si>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</si>
  <si>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</si>
  <si>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</si>
  <si>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</si>
  <si>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</si>
  <si>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</si>
  <si>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</si>
  <si>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</si>
  <si>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</si>
  <si>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</si>
  <si>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</si>
  <si>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</si>
  <si>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</si>
  <si>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</si>
  <si>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</si>
  <si>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</si>
  <si>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</si>
  <si>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</si>
  <si>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</si>
  <si>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</si>
  <si>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</si>
  <si>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</si>
  <si>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</si>
  <si>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</si>
  <si>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</si>
  <si>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</si>
  <si>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</si>
  <si>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</si>
  <si>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</si>
  <si>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</si>
  <si>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</si>
  <si>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</si>
  <si>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</si>
  <si>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</si>
  <si>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</si>
  <si>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</si>
  <si>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</si>
  <si>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</si>
  <si>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</si>
  <si>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</si>
  <si>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</si>
  <si>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</si>
  <si>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</si>
  <si>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</si>
  <si>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</si>
  <si>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</si>
  <si>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</si>
  <si>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</si>
  <si>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</si>
  <si>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</si>
  <si>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</si>
  <si>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</si>
  <si>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</si>
  <si>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</si>
  <si>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</si>
  <si>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</si>
  <si>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</si>
  <si>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</si>
  <si>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</si>
  <si>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</si>
  <si>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</si>
  <si>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</si>
  <si>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</si>
  <si>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</si>
  <si>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</si>
  <si>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</si>
  <si>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</si>
  <si>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</si>
  <si>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</si>
  <si>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</si>
  <si>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</si>
  <si>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</si>
  <si>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</si>
  <si>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</si>
  <si>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</si>
  <si>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</si>
  <si>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</si>
  <si>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</si>
  <si>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</si>
  <si>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</si>
  <si>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</si>
  <si>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</si>
  <si>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</si>
  <si>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</si>
  <si>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</si>
  <si>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</si>
  <si>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</si>
  <si>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</si>
  <si>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</si>
  <si>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</si>
  <si>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</si>
  <si>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</si>
  <si>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</si>
  <si>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</si>
  <si>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</si>
  <si>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</si>
  <si>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</si>
  <si>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</si>
  <si>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</si>
  <si>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</si>
  <si>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</si>
  <si>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</si>
  <si>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</si>
  <si>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</si>
  <si>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</si>
  <si>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</si>
  <si>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</si>
  <si>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</si>
  <si>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</si>
  <si>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</si>
  <si>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</si>
  <si>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</si>
  <si>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</si>
  <si>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</si>
  <si>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</si>
  <si>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</si>
  <si>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</si>
  <si>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</si>
  <si>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</si>
  <si>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</si>
  <si>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</si>
  <si>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</si>
  <si>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</si>
  <si>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</si>
  <si>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</si>
  <si>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</si>
  <si>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</si>
  <si>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</si>
  <si>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</si>
  <si>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</si>
  <si>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</si>
  <si>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</si>
  <si>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</si>
  <si>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</si>
  <si>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</si>
  <si>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</si>
  <si>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</si>
  <si>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</si>
  <si>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</si>
  <si>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</si>
  <si>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</si>
  <si>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</si>
  <si>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</si>
  <si>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</si>
  <si>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</si>
  <si>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</si>
  <si>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</si>
  <si>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</si>
  <si>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</si>
  <si>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</si>
  <si>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</si>
  <si>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</si>
  <si>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</si>
  <si>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</si>
  <si>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</si>
  <si>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</si>
  <si>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</si>
  <si>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</si>
  <si>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</si>
  <si>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</si>
  <si>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</si>
  <si>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</si>
  <si>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</si>
  <si>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</si>
  <si>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</si>
  <si>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</si>
  <si>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</si>
  <si>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</si>
  <si>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</si>
  <si>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</si>
  <si>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</si>
  <si>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</si>
  <si>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</si>
  <si>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</si>
  <si>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</si>
  <si>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</si>
  <si>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</si>
  <si>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</si>
  <si>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</si>
  <si>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</si>
  <si>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</si>
  <si>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</si>
  <si>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</si>
  <si>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</si>
  <si>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</si>
  <si>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</si>
  <si>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</si>
  <si>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</si>
  <si>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</si>
  <si>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</si>
  <si>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</si>
  <si>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</si>
  <si>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</si>
  <si>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</si>
  <si>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</si>
  <si>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</si>
  <si>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</si>
  <si>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</si>
  <si>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</si>
  <si>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</si>
  <si>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</si>
  <si>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</si>
  <si>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</si>
  <si>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</si>
  <si>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</si>
  <si>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</si>
  <si>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</si>
  <si>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</si>
  <si>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</si>
  <si>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</si>
  <si>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</si>
  <si>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</si>
  <si>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</si>
  <si>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</si>
  <si>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</si>
  <si>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</si>
  <si>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</si>
  <si>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</si>
  <si>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</si>
  <si>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</si>
  <si>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</si>
  <si>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</si>
  <si>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</si>
  <si>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</si>
  <si>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</si>
  <si>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</si>
  <si>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</si>
  <si>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</si>
  <si>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</si>
  <si>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</si>
  <si>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</si>
  <si>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</si>
  <si>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</si>
  <si>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</si>
  <si>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</si>
  <si>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</si>
  <si>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</si>
  <si>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</si>
  <si>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</si>
  <si>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</si>
  <si>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</si>
  <si>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</si>
  <si>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</si>
  <si>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</si>
  <si>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</si>
  <si>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</si>
  <si>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</si>
  <si>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</si>
  <si>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</si>
  <si>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</si>
  <si>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</si>
  <si>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</si>
  <si>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</si>
  <si>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</si>
  <si>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</si>
  <si>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</si>
  <si>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</si>
  <si>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</si>
  <si>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</si>
  <si>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</si>
  <si>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</si>
  <si>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</si>
  <si>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</si>
  <si>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</si>
  <si>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</si>
  <si>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</si>
  <si>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</si>
  <si>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</si>
  <si>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</si>
  <si>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</si>
  <si>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</si>
  <si>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</si>
  <si>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</si>
  <si>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</si>
  <si>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</si>
  <si>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</si>
  <si>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</si>
  <si>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</si>
  <si>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</si>
  <si>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</si>
  <si>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</si>
  <si>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</si>
  <si>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</si>
  <si>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</si>
  <si>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</si>
  <si>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</si>
  <si>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</si>
  <si>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</si>
  <si>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</si>
  <si>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</si>
  <si>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</si>
  <si>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</si>
  <si>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</si>
  <si>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</si>
  <si>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</si>
  <si>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</si>
  <si>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</si>
  <si>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</si>
  <si>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</si>
  <si>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</si>
  <si>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</si>
  <si>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</si>
  <si>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</si>
  <si>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</si>
  <si>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</si>
  <si>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</si>
  <si>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</si>
  <si>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</si>
  <si>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</si>
  <si>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</si>
  <si>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</si>
  <si>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</si>
  <si>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</si>
  <si>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</si>
  <si>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</si>
  <si>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</si>
  <si>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</si>
  <si>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</si>
  <si>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</si>
  <si>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</si>
  <si>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</si>
  <si>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</si>
  <si>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</si>
  <si>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</si>
  <si>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</si>
  <si>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</si>
  <si>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</si>
  <si>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</si>
  <si>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</si>
  <si>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</si>
  <si>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</si>
  <si>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</si>
  <si>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</si>
  <si>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</si>
  <si>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</si>
  <si>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</si>
  <si>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</si>
  <si>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</si>
  <si>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</si>
  <si>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</si>
  <si>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</si>
  <si>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</si>
  <si>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</si>
  <si>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</si>
  <si>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</si>
  <si>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</si>
  <si>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</si>
  <si>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</si>
  <si>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</si>
  <si>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</si>
  <si>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</si>
  <si>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</si>
  <si>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</si>
  <si>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</si>
  <si>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</si>
  <si>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</si>
  <si>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</si>
  <si>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</si>
  <si>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</si>
  <si>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</si>
  <si>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</si>
  <si>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</si>
  <si>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</si>
  <si>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</si>
  <si>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</si>
  <si>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</si>
  <si>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</si>
  <si>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</si>
  <si>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</si>
  <si>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</si>
  <si>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</si>
  <si>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</si>
  <si>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</si>
  <si>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</si>
  <si>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</si>
  <si>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</si>
  <si>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</si>
  <si>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</si>
  <si>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</si>
  <si>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</si>
  <si>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</si>
  <si>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</si>
  <si>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</si>
  <si>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</si>
  <si>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</si>
  <si>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</si>
  <si>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</si>
  <si>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</si>
  <si>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</si>
  <si>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</si>
  <si>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</si>
  <si>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</si>
  <si>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</si>
  <si>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</si>
  <si>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</si>
  <si>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</si>
  <si>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</si>
  <si>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</si>
  <si>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</si>
  <si>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</si>
  <si>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</si>
  <si>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</si>
  <si>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</si>
  <si>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</si>
  <si>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</si>
  <si>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</si>
  <si>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</si>
  <si>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</si>
  <si>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</si>
  <si>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</si>
  <si>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</si>
  <si>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</si>
  <si>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</si>
  <si>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</si>
  <si>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</si>
  <si>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</si>
  <si>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</si>
  <si>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</si>
  <si>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</si>
  <si>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</si>
  <si>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</si>
  <si>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</si>
  <si>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</si>
  <si>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</si>
  <si>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</si>
  <si>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</si>
  <si>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</si>
  <si>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</si>
  <si>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</si>
  <si>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</si>
  <si>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</si>
  <si>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</si>
  <si>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</si>
  <si>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</si>
  <si>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</si>
  <si>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</si>
  <si>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</si>
  <si>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</si>
  <si>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</si>
  <si>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</si>
  <si>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</si>
  <si>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</si>
  <si>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</si>
  <si>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</si>
  <si>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</si>
  <si>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</si>
  <si>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</si>
  <si>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</si>
  <si>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</si>
  <si>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</si>
  <si>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</si>
  <si>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</si>
  <si>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</si>
  <si>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</si>
  <si>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</si>
  <si>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</si>
  <si>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</si>
  <si>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</si>
  <si>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</si>
  <si>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</si>
  <si>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</si>
  <si>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</si>
  <si>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</si>
  <si>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</si>
  <si>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</si>
  <si>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</si>
  <si>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</si>
  <si>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</si>
  <si>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</si>
  <si>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</si>
  <si>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</si>
  <si>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</si>
  <si>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</si>
  <si>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</si>
  <si>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</si>
  <si>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</si>
  <si>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</si>
  <si>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</si>
  <si>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</si>
  <si>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</si>
  <si>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</si>
  <si>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</si>
  <si>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</si>
  <si>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</si>
  <si>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</si>
  <si>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</si>
  <si>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</si>
  <si>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</si>
  <si>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</si>
  <si>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</si>
  <si>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</si>
  <si>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</si>
  <si>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</si>
  <si>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</si>
  <si>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</si>
  <si>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</si>
  <si>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</si>
  <si>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</si>
  <si>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</si>
  <si>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</si>
  <si>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</si>
  <si>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</si>
  <si>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</si>
  <si>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</si>
  <si>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</si>
  <si>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</si>
  <si>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</si>
  <si>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</si>
  <si>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</si>
  <si>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</si>
  <si>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</si>
  <si>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</si>
  <si>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</si>
  <si>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</si>
  <si>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</si>
  <si>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</si>
  <si>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</si>
  <si>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</si>
  <si>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</si>
  <si>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</si>
  <si>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</si>
  <si>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</si>
  <si>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</si>
  <si>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</si>
  <si>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</si>
  <si>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</si>
  <si>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</si>
  <si>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</si>
  <si>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</si>
  <si>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</si>
  <si>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</si>
  <si>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</si>
  <si>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</si>
  <si>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</si>
  <si>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</si>
  <si>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</si>
  <si>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</si>
  <si>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</si>
  <si>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</si>
  <si>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</si>
  <si>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</si>
  <si>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</si>
  <si>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</si>
  <si>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</si>
  <si>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</si>
  <si>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</si>
  <si>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</si>
  <si>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</si>
  <si>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</si>
  <si>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</si>
  <si>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</si>
  <si>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</si>
  <si>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</si>
  <si>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</si>
  <si>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</si>
  <si>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</si>
  <si>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</si>
  <si>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</si>
  <si>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</si>
  <si>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</si>
  <si>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</si>
  <si>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</si>
  <si>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</si>
  <si>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</si>
  <si>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</si>
  <si>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</si>
  <si>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</si>
  <si>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</si>
  <si>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</si>
  <si>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</si>
  <si>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</si>
  <si>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</si>
  <si>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</si>
  <si>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</si>
  <si>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</si>
  <si>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</si>
  <si>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</si>
  <si>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</si>
  <si>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</si>
  <si>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</si>
  <si>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</si>
  <si>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</si>
  <si>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</si>
  <si>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</si>
  <si>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</si>
  <si>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</si>
  <si>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</si>
  <si>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</si>
  <si>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</si>
  <si>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</si>
  <si>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</si>
  <si>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</si>
  <si>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</si>
  <si>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</si>
  <si>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</si>
  <si>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</si>
  <si>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</si>
  <si>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</si>
  <si>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</si>
  <si>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</si>
  <si>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</si>
  <si>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</si>
  <si>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</si>
  <si>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</si>
  <si>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</si>
  <si>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</si>
  <si>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</si>
  <si>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</si>
  <si>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</si>
  <si>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</si>
  <si>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</si>
  <si>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</si>
  <si>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</si>
  <si>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</si>
  <si>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</si>
  <si>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</si>
  <si>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</si>
  <si>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</si>
  <si>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</si>
  <si>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</si>
  <si>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</si>
  <si>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</si>
  <si>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</si>
  <si>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</si>
  <si>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</si>
  <si>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</si>
  <si>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</si>
  <si>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</si>
  <si>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</si>
  <si>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</si>
  <si>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</si>
  <si>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</si>
  <si>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</si>
  <si>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</si>
  <si>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</si>
  <si>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</si>
  <si>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</si>
  <si>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</si>
  <si>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</si>
  <si>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</si>
  <si>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</si>
  <si>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</si>
  <si>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</si>
  <si>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</si>
  <si>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</si>
  <si>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</si>
  <si>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</si>
  <si>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</si>
  <si>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</si>
  <si>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</si>
  <si>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</si>
  <si>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</si>
  <si>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</si>
  <si>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</si>
  <si>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</si>
  <si>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</si>
  <si>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</si>
  <si>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</si>
  <si>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</si>
  <si>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</si>
  <si>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</si>
  <si>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</si>
  <si>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</si>
  <si>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</si>
  <si>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</si>
  <si>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</si>
  <si>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</si>
  <si>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</si>
  <si>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</si>
  <si>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</si>
  <si>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</si>
  <si>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</si>
  <si>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</si>
  <si>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</si>
  <si>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</si>
  <si>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</si>
  <si>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</si>
  <si>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</si>
  <si>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</si>
  <si>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</si>
  <si>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</si>
  <si>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</si>
  <si>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</si>
  <si>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</si>
  <si>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</si>
  <si>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</si>
  <si>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</si>
  <si>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</si>
  <si>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</si>
  <si>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</si>
  <si>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</si>
  <si>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</si>
  <si>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</si>
  <si>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</si>
  <si>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</si>
  <si>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</si>
  <si>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</si>
  <si>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</si>
  <si>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</si>
  <si>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</si>
  <si>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</si>
  <si>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</si>
  <si>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</si>
  <si>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</si>
  <si>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</si>
  <si>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</si>
  <si>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</si>
  <si>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</si>
  <si>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</si>
  <si>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</si>
  <si>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</si>
  <si>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</si>
  <si>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</si>
  <si>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</si>
  <si>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</si>
  <si>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</si>
  <si>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</si>
  <si>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</si>
  <si>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</si>
  <si>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</si>
  <si>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</si>
  <si>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</si>
  <si>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</si>
  <si>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</si>
  <si>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</si>
  <si>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</si>
  <si>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</si>
  <si>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</si>
  <si>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</si>
  <si>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</si>
  <si>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</si>
  <si>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</si>
  <si>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</si>
  <si>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</si>
  <si>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</si>
  <si>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</si>
  <si>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</si>
  <si>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</si>
  <si>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</si>
  <si>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</si>
  <si>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</si>
  <si>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</si>
  <si>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</si>
  <si>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</si>
  <si>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</si>
  <si>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</si>
  <si>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</si>
  <si>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</si>
  <si>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</si>
  <si>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</si>
  <si>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</si>
  <si>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</si>
  <si>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</si>
  <si>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</si>
  <si>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</si>
  <si>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</si>
  <si>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</si>
  <si>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</si>
  <si>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</si>
  <si>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</si>
  <si>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</si>
  <si>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</si>
  <si>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</si>
  <si>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</si>
  <si>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</si>
  <si>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</si>
  <si>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</si>
  <si>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</si>
  <si>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</si>
  <si>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</si>
  <si>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</si>
  <si>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</si>
  <si>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</si>
  <si>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</si>
  <si>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</si>
  <si>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</si>
  <si>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</si>
  <si>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</si>
  <si>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</si>
  <si>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</si>
  <si>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</si>
  <si>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</si>
  <si>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</si>
  <si>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</si>
  <si>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</si>
  <si>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</si>
  <si>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</si>
  <si>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</si>
  <si>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</si>
  <si>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</si>
  <si>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</si>
  <si>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</si>
  <si>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</si>
  <si>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</si>
  <si>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</si>
  <si>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</si>
  <si>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</si>
  <si>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</si>
  <si>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</si>
  <si>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</si>
  <si>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</si>
  <si>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</si>
  <si>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</si>
  <si>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</si>
  <si>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</si>
  <si>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</si>
  <si>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</si>
  <si>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</si>
  <si>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</si>
  <si>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</si>
  <si>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</si>
  <si>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</si>
  <si>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</si>
  <si>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</si>
  <si>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</si>
  <si>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</si>
  <si>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</si>
  <si>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</si>
  <si>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</si>
  <si>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</si>
  <si>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</si>
  <si>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</si>
  <si>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</si>
  <si>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</si>
  <si>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</si>
  <si>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</si>
  <si>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</si>
  <si>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</si>
  <si>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</si>
  <si>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</si>
  <si>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</si>
  <si>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</si>
  <si>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</si>
  <si>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</si>
  <si>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</si>
  <si>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</si>
  <si>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</si>
  <si>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</si>
  <si>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</si>
  <si>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</si>
  <si>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</si>
  <si>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</si>
  <si>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</si>
  <si>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</si>
  <si>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</si>
  <si>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</si>
  <si>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</si>
  <si>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</si>
  <si>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</si>
  <si>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</si>
  <si>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</si>
  <si>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</si>
  <si>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</si>
  <si>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</si>
  <si>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</si>
  <si>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</si>
  <si>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</si>
  <si>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</si>
  <si>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</si>
  <si>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</si>
  <si>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</si>
  <si>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</si>
  <si>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</si>
  <si>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</si>
  <si>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</si>
  <si>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</si>
  <si>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</si>
  <si>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</si>
  <si>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</si>
  <si>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</si>
  <si>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</si>
  <si>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</si>
  <si>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</si>
  <si>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</si>
  <si>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</si>
  <si>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</si>
  <si>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</si>
  <si>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</si>
  <si>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</si>
  <si>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</si>
  <si>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</si>
  <si>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</si>
  <si>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</si>
  <si>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</si>
  <si>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</si>
  <si>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</si>
  <si>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</si>
  <si>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</si>
  <si>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</si>
  <si>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</si>
  <si>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</si>
  <si>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</si>
  <si>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</si>
  <si>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</si>
  <si>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</si>
  <si>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</si>
  <si>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</si>
  <si>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</si>
  <si>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</si>
  <si>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</si>
  <si>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</si>
  <si>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</si>
  <si>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</si>
  <si>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</si>
  <si>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</si>
  <si>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</si>
  <si>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</si>
  <si>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</si>
  <si>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</si>
  <si>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</si>
  <si>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</si>
  <si>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</si>
  <si>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</si>
  <si>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</si>
  <si>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</si>
  <si>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</si>
  <si>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</si>
  <si>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</si>
  <si>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</si>
  <si>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</si>
  <si>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</si>
  <si>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</si>
  <si>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</si>
  <si>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</si>
  <si>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</si>
  <si>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</si>
  <si>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</si>
  <si>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</si>
  <si>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</si>
  <si>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</si>
  <si>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</si>
  <si>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</si>
  <si>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</si>
  <si>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</si>
  <si>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</si>
  <si>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</si>
  <si>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</si>
  <si>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</si>
  <si>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</si>
  <si>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</si>
  <si>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</si>
  <si>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</si>
  <si>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</si>
  <si>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</si>
  <si>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</si>
  <si>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</si>
  <si>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</si>
  <si>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</si>
  <si>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</si>
  <si>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</si>
  <si>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</si>
  <si>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</si>
  <si>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</si>
  <si>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</si>
  <si>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</si>
  <si>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</si>
  <si>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</si>
  <si>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</si>
  <si>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</si>
  <si>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</si>
  <si>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</si>
  <si>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</si>
  <si>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</si>
  <si>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</si>
  <si>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</si>
  <si>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</si>
  <si>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</si>
  <si>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</si>
  <si>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</si>
  <si>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</si>
  <si>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</si>
  <si>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</si>
  <si>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</si>
  <si>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</si>
  <si>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</si>
  <si>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</si>
  <si>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</si>
  <si>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</si>
  <si>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</si>
  <si>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</si>
  <si>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</si>
  <si>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</si>
  <si>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</si>
  <si>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</si>
  <si>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</si>
  <si>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</si>
  <si>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</si>
  <si>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</si>
  <si>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</si>
  <si>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</si>
  <si>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</si>
  <si>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</si>
  <si>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</si>
  <si>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</si>
  <si>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</si>
  <si>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</si>
  <si>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</si>
  <si>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</si>
  <si>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</si>
  <si>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</si>
  <si>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</si>
  <si>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</si>
  <si>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</si>
  <si>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</si>
  <si>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</si>
  <si>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</si>
  <si>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</si>
  <si>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</si>
  <si>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</si>
  <si>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</si>
  <si>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</si>
  <si>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</si>
  <si>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</si>
  <si>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</si>
  <si>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</si>
  <si>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</si>
  <si>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</si>
  <si>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</si>
  <si>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</si>
  <si>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</si>
  <si>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</si>
  <si>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</si>
  <si>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</si>
  <si>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</si>
  <si>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</si>
  <si>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</si>
  <si>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</si>
  <si>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</si>
  <si>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</si>
  <si>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</si>
  <si>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</si>
  <si>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</si>
  <si>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</si>
  <si>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</si>
  <si>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</si>
  <si>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</si>
  <si>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</si>
  <si>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</si>
  <si>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</si>
  <si>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</si>
  <si>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</si>
  <si>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</si>
  <si>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</si>
  <si>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</si>
  <si>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</si>
  <si>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</si>
  <si>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</si>
  <si>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</si>
  <si>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</si>
  <si>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</si>
  <si>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</si>
  <si>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</si>
  <si>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</si>
  <si>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</si>
  <si>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</si>
  <si>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</si>
  <si>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</si>
  <si>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</si>
  <si>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</si>
  <si>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</si>
  <si>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</si>
  <si>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</si>
  <si>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</si>
  <si>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</si>
  <si>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</si>
  <si>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</si>
  <si>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</si>
  <si>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</si>
  <si>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</si>
  <si>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</si>
  <si>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</si>
  <si>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</si>
  <si>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</si>
  <si>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</si>
  <si>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</si>
  <si>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</si>
  <si>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</si>
  <si>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</si>
  <si>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</si>
  <si>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</si>
  <si>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</si>
  <si>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</si>
  <si>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</si>
  <si>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</si>
  <si>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</si>
  <si>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</si>
  <si>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</si>
  <si>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</si>
  <si>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</si>
  <si>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</si>
  <si>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</si>
  <si>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</si>
  <si>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</si>
  <si>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</si>
  <si>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</si>
  <si>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</si>
  <si>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</si>
  <si>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</si>
  <si>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</si>
  <si>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</si>
  <si>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</si>
  <si>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</si>
  <si>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</si>
  <si>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</si>
  <si>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</si>
  <si>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</si>
  <si>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</si>
  <si>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</si>
  <si>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</si>
  <si>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</si>
  <si>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</si>
  <si>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</si>
  <si>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</si>
  <si>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</si>
  <si>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</si>
  <si>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</si>
  <si>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</si>
  <si>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</si>
  <si>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</si>
  <si>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</si>
  <si>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</si>
  <si>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</si>
  <si>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</si>
  <si>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</si>
  <si>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</si>
  <si>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</si>
  <si>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</si>
  <si>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</si>
  <si>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</si>
  <si>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</si>
  <si>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</si>
  <si>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</si>
  <si>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</si>
  <si>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</si>
  <si>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</si>
  <si>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</si>
  <si>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</si>
  <si>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</si>
  <si>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</si>
  <si>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</si>
  <si>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</si>
  <si>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</si>
  <si>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</si>
  <si>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</si>
  <si>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</si>
  <si>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</si>
  <si>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</si>
  <si>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</si>
  <si>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</si>
  <si>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</si>
  <si>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</si>
  <si>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</si>
  <si>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</si>
  <si>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</si>
  <si>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</si>
  <si>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</si>
  <si>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</si>
  <si>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</si>
  <si>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</si>
  <si>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</si>
  <si>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</si>
  <si>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</si>
  <si>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</si>
  <si>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</si>
  <si>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</si>
  <si>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</si>
  <si>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</si>
  <si>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</si>
  <si>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</si>
  <si>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</si>
  <si>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</si>
  <si>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</si>
  <si>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</si>
  <si>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</si>
  <si>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</si>
  <si>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</si>
  <si>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</si>
  <si>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</si>
  <si>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</si>
  <si>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</si>
  <si>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</si>
  <si>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</si>
  <si>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</si>
  <si>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</si>
  <si>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</si>
  <si>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</si>
  <si>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</si>
  <si>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</si>
  <si>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</si>
  <si>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</si>
  <si>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</si>
  <si>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</si>
  <si>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</si>
  <si>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</si>
  <si>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</si>
  <si>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</si>
  <si>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</si>
  <si>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</si>
  <si>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</si>
  <si>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</si>
  <si>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</si>
  <si>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</si>
  <si>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</si>
  <si>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</si>
  <si>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</si>
  <si>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</si>
  <si>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</si>
  <si>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</si>
  <si>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</si>
  <si>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</si>
  <si>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</si>
  <si>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</si>
  <si>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</si>
  <si>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</si>
  <si>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</si>
  <si>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</si>
  <si>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</si>
  <si>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</si>
  <si>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</si>
  <si>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</si>
  <si>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</si>
  <si>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</si>
  <si>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</si>
  <si>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</si>
  <si>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</si>
  <si>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</si>
  <si>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</si>
  <si>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</si>
  <si>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</si>
  <si>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</si>
  <si>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</si>
  <si>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</si>
  <si>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</si>
  <si>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</si>
  <si>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</si>
  <si>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</si>
  <si>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</si>
  <si>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</si>
  <si>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</si>
  <si>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</si>
  <si>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</si>
  <si>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</si>
  <si>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</si>
  <si>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</si>
  <si>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</si>
  <si>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</si>
  <si>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</si>
  <si>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</si>
  <si>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</si>
  <si>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</si>
  <si>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</si>
  <si>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</si>
  <si>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</si>
  <si>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</si>
  <si>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</si>
  <si>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</si>
  <si>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</si>
  <si>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</si>
  <si>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</si>
  <si>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</si>
  <si>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</si>
  <si>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</si>
  <si>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</si>
  <si>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</si>
  <si>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</si>
  <si>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</si>
  <si>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</si>
  <si>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</si>
  <si>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</si>
  <si>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</si>
  <si>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</si>
  <si>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</si>
  <si>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</si>
  <si>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</si>
  <si>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</si>
  <si>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</si>
  <si>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</si>
  <si>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</si>
  <si>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</si>
  <si>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</si>
  <si>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</si>
  <si>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</si>
  <si>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</si>
  <si>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</si>
  <si>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</si>
  <si>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</si>
  <si>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</si>
  <si>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</si>
  <si>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</si>
  <si>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</si>
  <si>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</si>
  <si>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</si>
  <si>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</si>
  <si>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</si>
  <si>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</si>
  <si>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</si>
  <si>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</si>
  <si>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</si>
  <si>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</si>
  <si>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</si>
  <si>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</si>
  <si>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</si>
  <si>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</si>
  <si>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</si>
  <si>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</si>
  <si>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</si>
  <si>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</si>
  <si>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</si>
  <si>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</si>
  <si>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</si>
  <si>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</si>
  <si>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</si>
  <si>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</si>
  <si>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</si>
  <si>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</si>
  <si>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</si>
  <si>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</si>
  <si>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</si>
  <si>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</si>
  <si>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</si>
  <si>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</si>
  <si>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</si>
  <si>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</si>
  <si>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</si>
  <si>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</si>
  <si>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</si>
  <si>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</si>
  <si>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</si>
  <si>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</si>
  <si>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</si>
  <si>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</si>
  <si>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</si>
  <si>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</si>
  <si>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</si>
  <si>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</si>
  <si>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</si>
  <si>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</si>
  <si>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</si>
  <si>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</si>
  <si>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</si>
  <si>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</si>
  <si>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</si>
  <si>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</si>
  <si>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</si>
  <si>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</si>
  <si>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</si>
  <si>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</si>
  <si>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</si>
  <si>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</si>
  <si>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</si>
  <si>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</si>
  <si>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</si>
  <si>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</si>
  <si>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</si>
  <si>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</si>
  <si>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</si>
  <si>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</si>
  <si>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</si>
  <si>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</si>
  <si>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</si>
  <si>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</si>
  <si>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</si>
  <si>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</si>
  <si>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</si>
  <si>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</si>
  <si>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</si>
  <si>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</si>
  <si>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</si>
  <si>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</si>
  <si>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</si>
  <si>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</si>
  <si>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</si>
  <si>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</si>
  <si>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</si>
  <si>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</si>
  <si>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</si>
  <si>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</si>
  <si>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</si>
  <si>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</si>
  <si>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</si>
  <si>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</si>
  <si>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</si>
  <si>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</si>
  <si>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</si>
  <si>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</si>
  <si>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</si>
  <si>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</si>
  <si>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</si>
  <si>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</si>
  <si>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</si>
  <si>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</si>
  <si>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</si>
  <si>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</si>
  <si>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</si>
  <si>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</si>
  <si>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</si>
  <si>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</si>
  <si>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</si>
  <si>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</si>
  <si>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</si>
  <si>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</si>
  <si>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</si>
  <si>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</si>
  <si>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</si>
  <si>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</si>
  <si>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</si>
  <si>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</si>
  <si>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</si>
  <si>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</si>
  <si>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</si>
  <si>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</si>
  <si>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</si>
  <si>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</si>
  <si>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</si>
  <si>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</si>
  <si>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</si>
  <si>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</si>
  <si>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</si>
  <si>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</si>
  <si>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</si>
  <si>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</si>
  <si>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</si>
  <si>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</si>
  <si>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</si>
  <si>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</si>
  <si>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</si>
  <si>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</si>
  <si>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</si>
  <si>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</si>
  <si>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</si>
  <si>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</si>
  <si>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</si>
  <si>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</si>
  <si>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</si>
  <si>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</si>
  <si>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</si>
  <si>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</si>
  <si>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</si>
  <si>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</si>
  <si>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</si>
  <si>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</si>
  <si>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</si>
  <si>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</si>
  <si>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</si>
  <si>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</si>
  <si>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</si>
  <si>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</si>
  <si>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</si>
  <si>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</si>
  <si>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</si>
  <si>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</si>
  <si>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</si>
  <si>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</si>
  <si>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</si>
  <si>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</si>
  <si>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</si>
  <si>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</si>
  <si>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</si>
  <si>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</si>
  <si>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</si>
  <si>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</si>
  <si>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</si>
  <si>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</si>
  <si>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</si>
  <si>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</si>
  <si>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</si>
  <si>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</si>
  <si>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</si>
  <si>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</si>
  <si>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</si>
  <si>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</si>
  <si>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</si>
  <si>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</si>
  <si>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</si>
  <si>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</si>
  <si>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</si>
  <si>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</si>
  <si>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</si>
  <si>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</si>
  <si>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</si>
  <si>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</si>
  <si>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</si>
  <si>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</si>
  <si>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</si>
  <si>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</si>
  <si>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</si>
  <si>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</si>
  <si>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</si>
  <si>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</si>
  <si>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</si>
  <si>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</si>
  <si>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</si>
  <si>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</si>
  <si>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</si>
  <si>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</si>
  <si>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</si>
  <si>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</si>
  <si>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</si>
  <si>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</si>
  <si>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</si>
  <si>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</si>
  <si>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</si>
  <si>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</si>
  <si>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</si>
  <si>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</si>
  <si>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</si>
  <si>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</si>
  <si>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</si>
  <si>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</si>
  <si>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</si>
  <si>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</si>
  <si>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</si>
  <si>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</si>
  <si>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</si>
  <si>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</si>
  <si>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</si>
  <si>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</si>
  <si>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</si>
  <si>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</si>
  <si>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</si>
  <si>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</si>
  <si>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</si>
  <si>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</si>
  <si>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</si>
  <si>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</si>
  <si>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</si>
  <si>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</si>
  <si>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</si>
  <si>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</si>
  <si>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</si>
  <si>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</si>
  <si>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</si>
  <si>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</si>
  <si>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</si>
  <si>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</si>
  <si>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</si>
  <si>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</si>
  <si>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</si>
  <si>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</si>
  <si>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</si>
  <si>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</si>
  <si>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</si>
  <si>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</si>
  <si>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</si>
  <si>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</si>
  <si>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</si>
  <si>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</si>
  <si>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</si>
  <si>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</si>
  <si>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</si>
  <si>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</si>
  <si>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</si>
  <si>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</si>
  <si>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</si>
  <si>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</si>
  <si>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</si>
  <si>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</si>
  <si>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</si>
  <si>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</si>
  <si>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</si>
  <si>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</si>
  <si>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</si>
  <si>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</si>
  <si>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</si>
  <si>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</si>
  <si>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</si>
  <si>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</si>
  <si>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</si>
  <si>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</si>
  <si>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</si>
  <si>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</si>
  <si>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</si>
  <si>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</si>
  <si>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</si>
  <si>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</si>
  <si>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</si>
  <si>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</si>
  <si>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</si>
  <si>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</si>
  <si>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</si>
  <si>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</si>
  <si>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</si>
  <si>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</si>
  <si>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</si>
  <si>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</si>
  <si>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</si>
  <si>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</si>
  <si>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</si>
  <si>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</si>
  <si>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</si>
  <si>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</si>
  <si>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</si>
  <si>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</si>
  <si>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</si>
  <si>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</si>
  <si>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</si>
  <si>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</si>
  <si>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</si>
  <si>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</si>
  <si>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</si>
  <si>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</si>
  <si>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</si>
  <si>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</si>
  <si>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</si>
  <si>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</si>
  <si>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</si>
  <si>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</si>
  <si>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</si>
  <si>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</si>
  <si>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</si>
  <si>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</si>
  <si>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</si>
  <si>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</si>
  <si>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</si>
  <si>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</si>
  <si>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</si>
  <si>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</si>
  <si>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</si>
  <si>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</si>
  <si>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</si>
  <si>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</si>
  <si>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</si>
  <si>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</si>
  <si>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</si>
  <si>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</si>
  <si>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</si>
  <si>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</si>
  <si>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</si>
  <si>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</si>
  <si>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</si>
  <si>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</si>
  <si>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</si>
  <si>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</si>
  <si>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</si>
  <si>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</si>
  <si>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</si>
  <si>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</si>
  <si>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</si>
  <si>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</si>
  <si>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</si>
  <si>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</si>
  <si>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</si>
  <si>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</si>
  <si>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</si>
  <si>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</si>
  <si>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</si>
  <si>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</si>
  <si>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</si>
  <si>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</si>
  <si>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</si>
  <si>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</si>
  <si>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</si>
  <si>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</si>
  <si>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</si>
  <si>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</si>
  <si>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</si>
  <si>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</si>
  <si>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</si>
  <si>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</si>
  <si>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</si>
  <si>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</si>
  <si>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</si>
  <si>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</si>
  <si>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</si>
  <si>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</si>
  <si>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</si>
  <si>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</si>
  <si>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</si>
  <si>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</si>
  <si>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</si>
  <si>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</si>
  <si>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</si>
  <si>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</si>
  <si>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</si>
  <si>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</si>
  <si>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</si>
  <si>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</si>
  <si>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</si>
  <si>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</si>
  <si>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</si>
  <si>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</si>
  <si>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</si>
  <si>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</si>
  <si>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</si>
  <si>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</si>
  <si>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</si>
  <si>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</si>
  <si>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</si>
  <si>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</si>
  <si>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</si>
  <si>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</si>
  <si>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</si>
  <si>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</si>
  <si>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</si>
  <si>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</si>
  <si>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</si>
  <si>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</si>
  <si>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</si>
  <si>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</si>
  <si>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</si>
  <si>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</si>
  <si>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</si>
  <si>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</si>
  <si>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</si>
  <si>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</si>
  <si>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</si>
  <si>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</si>
  <si>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</si>
  <si>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</si>
  <si>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</si>
  <si>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</si>
  <si>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</si>
  <si>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</si>
  <si>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</si>
  <si>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</si>
  <si>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</si>
  <si>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</si>
  <si>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</si>
  <si>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</si>
  <si>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</si>
  <si>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</si>
  <si>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</si>
  <si>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</si>
  <si>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</si>
  <si>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</si>
  <si>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</si>
  <si>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</si>
  <si>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</si>
  <si>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</si>
  <si>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</si>
  <si>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</si>
  <si>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</si>
  <si>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</si>
  <si>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</si>
  <si>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</si>
  <si>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</si>
  <si>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</si>
  <si>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</si>
  <si>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</si>
  <si>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</si>
  <si>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</si>
  <si>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</si>
  <si>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</si>
  <si>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</si>
  <si>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</si>
  <si>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</si>
  <si>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</si>
  <si>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</si>
  <si>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</si>
  <si>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</si>
  <si>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</si>
  <si>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</si>
  <si>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</si>
  <si>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</si>
  <si>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</si>
  <si>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</si>
  <si>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</si>
  <si>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</si>
  <si>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</si>
  <si>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</si>
  <si>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</si>
  <si>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</si>
  <si>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</si>
  <si>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</si>
  <si>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</si>
  <si>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</si>
  <si>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</si>
  <si>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</si>
  <si>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</si>
  <si>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</si>
  <si>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</si>
  <si>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</si>
  <si>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</si>
  <si>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</si>
  <si>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</si>
  <si>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</si>
  <si>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</si>
  <si>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</si>
  <si>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</si>
  <si>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</si>
  <si>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</si>
  <si>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</si>
  <si>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</si>
  <si>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</si>
  <si>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</si>
  <si>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</si>
  <si>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</si>
  <si>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</si>
  <si>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</si>
  <si>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</si>
  <si>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</si>
  <si>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</si>
  <si>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</si>
  <si>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</si>
  <si>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</si>
  <si>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</si>
  <si>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</si>
  <si>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</si>
  <si>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</si>
  <si>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</si>
  <si>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</si>
  <si>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</si>
  <si>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</si>
  <si>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</si>
  <si>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</si>
  <si>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</si>
  <si>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</si>
  <si>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</si>
  <si>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</si>
  <si>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</si>
  <si>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</si>
  <si>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</si>
  <si>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</si>
  <si>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</si>
  <si>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</si>
  <si>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</si>
  <si>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</si>
  <si>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</si>
  <si>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</si>
  <si>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</si>
  <si>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</si>
  <si>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</si>
  <si>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</si>
  <si>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</si>
  <si>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</si>
  <si>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</si>
  <si>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</si>
  <si>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</si>
  <si>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</si>
  <si>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</si>
  <si>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</si>
  <si>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</si>
  <si>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</si>
  <si>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</si>
  <si>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</si>
  <si>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</si>
  <si>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</si>
  <si>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</si>
  <si>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</si>
  <si>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</si>
  <si>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</si>
  <si>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</si>
  <si>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</si>
  <si>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</si>
  <si>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</si>
  <si>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</si>
  <si>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</si>
  <si>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</si>
  <si>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</si>
  <si>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</si>
  <si>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</si>
  <si>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</si>
  <si>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</si>
  <si>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</si>
  <si>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</si>
  <si>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</si>
  <si>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</si>
  <si>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</si>
  <si>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</si>
  <si>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</si>
  <si>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</si>
  <si>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</si>
  <si>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</si>
  <si>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</si>
  <si>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</si>
  <si>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</si>
  <si>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</si>
  <si>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</si>
  <si>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</si>
  <si>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</si>
  <si>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</si>
  <si>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</si>
  <si>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</si>
  <si>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</si>
  <si>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</si>
  <si>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</si>
  <si>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</si>
  <si>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</si>
  <si>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</si>
  <si>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</si>
  <si>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</si>
  <si>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</si>
  <si>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</si>
  <si>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</si>
  <si>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</si>
  <si>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</si>
  <si>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</si>
  <si>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</si>
  <si>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</si>
  <si>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</si>
  <si>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</si>
  <si>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</si>
  <si>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</si>
  <si>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</si>
  <si>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</si>
  <si>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</si>
  <si>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</si>
  <si>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</si>
  <si>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</si>
  <si>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</si>
  <si>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</si>
  <si>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</si>
  <si>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</si>
  <si>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</si>
  <si>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</si>
  <si>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</si>
  <si>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</si>
  <si>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</si>
  <si>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</si>
  <si>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</si>
  <si>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</si>
  <si>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</si>
  <si>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</si>
  <si>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</si>
  <si>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</si>
  <si>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</si>
  <si>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</si>
  <si>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</si>
  <si>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</si>
  <si>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</si>
  <si>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</si>
  <si>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</si>
  <si>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</si>
  <si>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</si>
  <si>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</si>
  <si>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</si>
  <si>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</si>
  <si>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</si>
  <si>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</si>
  <si>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</si>
  <si>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</si>
  <si>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</si>
  <si>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</si>
  <si>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</si>
  <si>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</si>
  <si>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</si>
  <si>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</si>
  <si>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</si>
  <si>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</si>
  <si>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</si>
  <si>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</si>
  <si>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</si>
  <si>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</si>
  <si>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</si>
  <si>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</si>
  <si>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</si>
  <si>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</si>
  <si>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</si>
  <si>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</si>
  <si>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</si>
  <si>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</si>
  <si>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</si>
  <si>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</si>
  <si>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</si>
  <si>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</si>
  <si>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</si>
  <si>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</si>
  <si>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</si>
  <si>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</si>
  <si>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</si>
  <si>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</si>
  <si>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</si>
  <si>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</si>
  <si>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</si>
  <si>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</si>
  <si>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</si>
  <si>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</si>
  <si>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</si>
  <si>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</si>
  <si>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</si>
  <si>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</si>
  <si>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</si>
  <si>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</si>
  <si>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</si>
  <si>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</si>
  <si>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</si>
  <si>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</si>
  <si>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</si>
  <si>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</si>
  <si>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</si>
  <si>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</si>
  <si>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</si>
  <si>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</si>
  <si>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</si>
  <si>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</si>
  <si>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</si>
  <si>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</si>
  <si>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</si>
  <si>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</si>
  <si>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</si>
  <si>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</si>
  <si>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</si>
  <si>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</si>
  <si>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</si>
  <si>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</si>
  <si>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</si>
  <si>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</si>
  <si>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</si>
  <si>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</si>
  <si>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</si>
  <si>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</si>
  <si>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</si>
  <si>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</si>
  <si>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</si>
  <si>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</si>
  <si>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</si>
  <si>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</si>
  <si>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</si>
  <si>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</si>
  <si>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</si>
  <si>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</si>
  <si>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</si>
  <si>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</si>
  <si>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</si>
  <si>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</si>
  <si>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</si>
  <si>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</si>
  <si>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</si>
  <si>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</si>
  <si>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</si>
  <si>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</si>
  <si>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</si>
  <si>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</si>
  <si>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</si>
  <si>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</si>
  <si>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</si>
  <si>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</si>
  <si>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</si>
  <si>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</si>
  <si>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</si>
  <si>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</si>
  <si>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</si>
  <si>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</si>
  <si>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</si>
  <si>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</si>
  <si>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</si>
  <si>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</si>
  <si>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</si>
  <si>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</si>
  <si>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</si>
  <si>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</si>
  <si>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</si>
  <si>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</si>
  <si>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</si>
  <si>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</si>
  <si>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</si>
  <si>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</si>
  <si>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</si>
  <si>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</si>
  <si>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</si>
  <si>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</si>
  <si>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</si>
  <si>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</si>
  <si>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</si>
  <si>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</si>
  <si>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</si>
  <si>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</si>
  <si>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</si>
  <si>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</si>
  <si>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</si>
  <si>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</si>
  <si>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</si>
  <si>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</si>
  <si>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</si>
  <si>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</si>
  <si>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</si>
  <si>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</si>
  <si>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</si>
  <si>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</si>
  <si>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</si>
  <si>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</si>
  <si>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</si>
  <si>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</si>
  <si>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</si>
  <si>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</si>
  <si>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</si>
  <si>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</si>
  <si>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</si>
  <si>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</si>
  <si>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</si>
  <si>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</si>
  <si>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</si>
  <si>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</si>
  <si>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</si>
  <si>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</si>
  <si>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</si>
  <si>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</si>
  <si>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</si>
  <si>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</si>
  <si>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</si>
  <si>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</si>
  <si>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</si>
  <si>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</si>
  <si>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</si>
  <si>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</si>
  <si>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</si>
  <si>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</si>
  <si>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</si>
  <si>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</si>
  <si>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</si>
  <si>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</si>
  <si>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</si>
  <si>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</si>
  <si>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</si>
  <si>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</si>
  <si>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</si>
  <si>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</si>
  <si>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</si>
  <si>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</si>
  <si>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</si>
  <si>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</si>
  <si>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</si>
  <si>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</si>
  <si>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</si>
  <si>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</si>
  <si>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</si>
  <si>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</si>
  <si>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</si>
  <si>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</si>
  <si>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</si>
  <si>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</si>
  <si>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</si>
  <si>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</si>
  <si>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</si>
  <si>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</si>
  <si>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</si>
  <si>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</si>
  <si>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</si>
  <si>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</si>
  <si>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</si>
  <si>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</si>
  <si>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</si>
  <si>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</si>
  <si>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</si>
  <si>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</si>
  <si>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</si>
  <si>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</si>
  <si>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</si>
  <si>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</si>
  <si>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</si>
  <si>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</si>
  <si>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</si>
  <si>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</si>
  <si>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</si>
  <si>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</si>
  <si>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</si>
  <si>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</si>
  <si>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</si>
  <si>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</si>
  <si>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</si>
  <si>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</si>
  <si>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</si>
  <si>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</si>
  <si>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</si>
  <si>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</si>
  <si>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</si>
  <si>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</si>
  <si>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</si>
  <si>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</si>
  <si>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</si>
  <si>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</si>
  <si>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</si>
  <si>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</si>
  <si>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</si>
  <si>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</si>
  <si>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</si>
  <si>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</si>
  <si>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</si>
  <si>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</si>
  <si>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</si>
  <si>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</si>
  <si>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</si>
  <si>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</si>
  <si>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</si>
  <si>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</si>
  <si>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</si>
  <si>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</si>
  <si>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</si>
  <si>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</si>
  <si>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</si>
  <si>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</si>
  <si>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</si>
  <si>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</si>
  <si>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</si>
  <si>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</si>
  <si>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</si>
  <si>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</si>
  <si>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</si>
  <si>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</si>
  <si>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</si>
  <si>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</si>
  <si>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</si>
  <si>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</si>
  <si>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</si>
  <si>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</si>
  <si>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</si>
  <si>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</si>
  <si>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</si>
  <si>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</si>
  <si>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</si>
  <si>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</si>
  <si>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</si>
  <si>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</si>
  <si>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</si>
  <si>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</si>
  <si>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</si>
  <si>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</si>
  <si>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</si>
  <si>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</si>
  <si>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</si>
  <si>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</si>
  <si>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</si>
  <si>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</si>
  <si>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</si>
  <si>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</si>
  <si>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</si>
  <si>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</si>
  <si>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</si>
  <si>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</si>
  <si>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</si>
  <si>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</si>
  <si>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</si>
  <si>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</si>
  <si>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</si>
  <si>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</si>
  <si>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</si>
  <si>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</si>
  <si>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</si>
  <si>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</si>
  <si>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</si>
  <si>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</si>
  <si>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</si>
  <si>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</si>
  <si>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</si>
  <si>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</si>
  <si>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</si>
  <si>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</si>
  <si>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</si>
  <si>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</si>
  <si>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</si>
  <si>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</si>
  <si>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</si>
  <si>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</si>
  <si>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</si>
  <si>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</si>
  <si>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</si>
  <si>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</si>
  <si>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</si>
  <si>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</si>
  <si>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</si>
  <si>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</si>
  <si>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</si>
  <si>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</si>
  <si>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</si>
  <si>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</si>
  <si>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</si>
  <si>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</si>
  <si>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</si>
  <si>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</si>
  <si>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</si>
  <si>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</si>
  <si>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</si>
  <si>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</si>
  <si>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</si>
  <si>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</si>
  <si>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</si>
  <si>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</si>
  <si>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</si>
  <si>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</si>
  <si>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</si>
  <si>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</si>
  <si>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</si>
  <si>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</si>
  <si>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</si>
  <si>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</si>
  <si>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</si>
  <si>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</si>
  <si>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</si>
  <si>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</si>
  <si>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</si>
  <si>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</si>
  <si>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</si>
  <si>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</si>
  <si>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</si>
  <si>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</si>
  <si>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</si>
  <si>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</si>
  <si>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</si>
  <si>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</si>
  <si>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</si>
  <si>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</si>
  <si>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</si>
  <si>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</si>
  <si>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</si>
  <si>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</si>
  <si>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</si>
  <si>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</si>
  <si>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</si>
  <si>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</si>
  <si>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</si>
  <si>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</si>
  <si>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</si>
  <si>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</si>
  <si>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</si>
  <si>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</si>
  <si>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</si>
  <si>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</si>
  <si>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</si>
  <si>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</si>
  <si>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</si>
  <si>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</si>
  <si>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</si>
  <si>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</si>
  <si>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</si>
  <si>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</si>
  <si>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</si>
  <si>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</si>
  <si>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</si>
  <si>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</si>
  <si>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</si>
  <si>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</si>
  <si>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</si>
  <si>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</si>
  <si>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</si>
  <si>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</si>
  <si>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</si>
  <si>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</si>
  <si>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</si>
  <si>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</si>
  <si>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</si>
  <si>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</si>
  <si>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</si>
  <si>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</si>
  <si>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</si>
  <si>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</si>
  <si>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</si>
  <si>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</si>
  <si>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</si>
  <si>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</si>
  <si>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</si>
  <si>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</si>
  <si>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</si>
  <si>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</si>
  <si>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</si>
  <si>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</si>
  <si>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</si>
  <si>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</si>
  <si>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</si>
  <si>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</si>
  <si>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</si>
  <si>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</si>
  <si>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</si>
  <si>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</si>
  <si>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</si>
  <si>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</si>
  <si>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</si>
  <si>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</si>
  <si>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</si>
  <si>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</si>
  <si>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</si>
  <si>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</si>
  <si>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</si>
  <si>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</si>
  <si>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</si>
  <si>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</si>
  <si>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</si>
  <si>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</si>
  <si>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</si>
  <si>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</si>
  <si>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</si>
  <si>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</si>
  <si>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</si>
  <si>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</si>
  <si>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</si>
  <si>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</si>
  <si>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</si>
  <si>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</si>
  <si>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</si>
  <si>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</si>
  <si>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</si>
  <si>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</si>
  <si>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</si>
  <si>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</si>
  <si>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</si>
  <si>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</si>
  <si>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</si>
  <si>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</si>
  <si>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</si>
  <si>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</si>
  <si>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</si>
  <si>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</si>
  <si>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</si>
  <si>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</si>
  <si>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</si>
  <si>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</si>
  <si>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</si>
  <si>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</si>
  <si>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</si>
  <si>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</si>
  <si>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</si>
  <si>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</si>
  <si>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</si>
  <si>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</si>
  <si>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</si>
  <si>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</si>
  <si>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</si>
  <si>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</si>
  <si>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</si>
  <si>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</si>
  <si>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</si>
  <si>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</si>
  <si>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</si>
  <si>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</si>
  <si>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</si>
  <si>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</si>
  <si>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</si>
  <si>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</si>
  <si>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</si>
  <si>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</si>
  <si>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</si>
  <si>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</si>
  <si>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</si>
  <si>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</si>
  <si>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</si>
  <si>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</si>
  <si>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</si>
  <si>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</si>
  <si>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</si>
  <si>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</si>
  <si>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</si>
  <si>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</si>
  <si>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</si>
  <si>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</si>
  <si>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</si>
  <si>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</si>
  <si>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</si>
  <si>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</si>
  <si>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</si>
  <si>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</si>
  <si>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</si>
  <si>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</si>
  <si>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</si>
  <si>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</si>
  <si>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</si>
  <si>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</si>
  <si>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</si>
  <si>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</si>
  <si>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</si>
  <si>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</si>
  <si>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</si>
  <si>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</si>
  <si>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</si>
  <si>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</si>
  <si>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</si>
  <si>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</si>
  <si>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</si>
  <si>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</si>
  <si>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</si>
  <si>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</si>
  <si>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</si>
  <si>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</si>
  <si>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</si>
  <si>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</si>
  <si>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</si>
  <si>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</si>
  <si>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</si>
  <si>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</si>
  <si>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</si>
  <si>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</si>
  <si>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</si>
  <si>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</si>
  <si>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</si>
  <si>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</si>
  <si>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</si>
  <si>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</si>
  <si>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</si>
  <si>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</si>
  <si>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</si>
  <si>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</si>
  <si>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</si>
  <si>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</si>
  <si>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</si>
  <si>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</si>
  <si>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</si>
  <si>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</si>
  <si>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</si>
  <si>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</si>
  <si>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</si>
  <si>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</si>
  <si>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</si>
  <si>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</si>
  <si>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</si>
  <si>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</si>
  <si>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</si>
  <si>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</si>
  <si>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</si>
  <si>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</si>
  <si>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</si>
  <si>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</si>
  <si>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</si>
  <si>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</si>
  <si>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</si>
  <si>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</si>
  <si>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</si>
  <si>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</si>
  <si>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</si>
  <si>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</si>
  <si>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</si>
  <si>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</si>
  <si>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</si>
  <si>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</si>
  <si>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</si>
  <si>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</si>
  <si>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</si>
  <si>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</si>
  <si>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</si>
  <si>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</si>
  <si>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</si>
  <si>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</si>
  <si>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</si>
  <si>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</si>
  <si>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</si>
  <si>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</si>
  <si>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</si>
  <si>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</si>
  <si>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</si>
  <si>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</si>
  <si>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</si>
  <si>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</si>
  <si>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</si>
  <si>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</si>
  <si>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</si>
  <si>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</si>
  <si>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</si>
  <si>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</si>
  <si>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</si>
  <si>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</si>
  <si>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</si>
  <si>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</si>
  <si>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</si>
  <si>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</si>
  <si>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</si>
  <si>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</si>
  <si>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</si>
  <si>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</si>
  <si>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</si>
  <si>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</si>
  <si>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</si>
  <si>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</si>
  <si>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</si>
  <si>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</si>
  <si>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</si>
  <si>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</si>
  <si>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</si>
  <si>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</si>
  <si>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</si>
  <si>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</si>
  <si>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</si>
  <si>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</si>
  <si>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</si>
  <si>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</si>
  <si>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</si>
  <si>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</si>
  <si>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</si>
  <si>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</si>
  <si>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</si>
  <si>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</si>
  <si>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</si>
  <si>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</si>
  <si>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</si>
  <si>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</si>
  <si>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</si>
  <si>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</si>
  <si>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</si>
  <si>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</si>
  <si>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</si>
  <si>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</si>
  <si>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</si>
  <si>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</si>
  <si>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</si>
  <si>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</si>
  <si>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</si>
  <si>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</si>
  <si>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</si>
  <si>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</si>
  <si>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</si>
  <si>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</si>
  <si>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</si>
  <si>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</si>
  <si>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</si>
  <si>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</si>
  <si>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</si>
  <si>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</si>
  <si>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</si>
  <si>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</si>
  <si>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</si>
  <si>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</si>
  <si>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</si>
  <si>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</si>
  <si>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</si>
  <si>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</si>
  <si>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</si>
  <si>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</si>
  <si>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</si>
  <si>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</si>
  <si>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</si>
  <si>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</si>
  <si>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</si>
  <si>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</si>
  <si>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</si>
  <si>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</si>
  <si>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</si>
  <si>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</si>
  <si>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</si>
  <si>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</si>
  <si>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</si>
  <si>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</si>
  <si>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</si>
  <si>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</si>
  <si>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</si>
  <si>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</si>
  <si>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</si>
  <si>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</si>
  <si>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</si>
  <si>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</si>
  <si>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</si>
  <si>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</si>
  <si>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</si>
  <si>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</si>
  <si>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</si>
  <si>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</si>
  <si>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</si>
  <si>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</si>
  <si>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</si>
  <si>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</si>
  <si>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</si>
  <si>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</si>
  <si>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</si>
  <si>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</si>
  <si>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</si>
  <si>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</si>
  <si>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</si>
  <si>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</si>
  <si>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</si>
  <si>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</si>
  <si>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</si>
  <si>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</si>
  <si>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</si>
  <si>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</si>
  <si>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</si>
  <si>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</si>
  <si>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</si>
  <si>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</si>
  <si>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</si>
  <si>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</si>
  <si>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</si>
  <si>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</si>
  <si>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</si>
  <si>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</si>
  <si>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</si>
  <si>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</si>
  <si>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</si>
  <si>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</si>
  <si>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</si>
  <si>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</si>
  <si>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</si>
  <si>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</si>
  <si>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</si>
  <si>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</si>
  <si>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</si>
  <si>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</si>
  <si>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</si>
  <si>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</si>
  <si>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</si>
  <si>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</si>
  <si>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</si>
  <si>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</si>
  <si>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</si>
  <si>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</si>
  <si>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</si>
  <si>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</si>
  <si>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</si>
  <si>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</si>
  <si>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</si>
  <si>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</si>
  <si>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</si>
  <si>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</si>
  <si>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</si>
  <si>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</si>
  <si>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</si>
  <si>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</si>
  <si>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</si>
  <si>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</si>
  <si>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</si>
  <si>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</si>
  <si>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</si>
  <si>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</si>
  <si>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</si>
  <si>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</si>
  <si>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</si>
  <si>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</si>
  <si>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</si>
  <si>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</si>
  <si>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</si>
  <si>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</si>
  <si>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</si>
  <si>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</si>
  <si>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</si>
  <si>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</si>
  <si>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</si>
  <si>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</si>
  <si>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</si>
  <si>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</si>
  <si>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</si>
  <si>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</si>
  <si>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</si>
  <si>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</si>
  <si>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</si>
  <si>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</si>
  <si>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</si>
  <si>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</si>
  <si>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</si>
  <si>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</si>
  <si>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</si>
  <si>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</si>
  <si>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</si>
  <si>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</si>
  <si>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</si>
  <si>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</si>
  <si>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</si>
  <si>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</si>
  <si>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</si>
  <si>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</si>
  <si>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</si>
  <si>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</si>
  <si>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</si>
  <si>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</si>
  <si>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</si>
  <si>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</si>
  <si>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</si>
  <si>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</si>
  <si>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</si>
  <si>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</si>
  <si>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</si>
  <si>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</si>
  <si>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</si>
  <si>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</si>
  <si>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</si>
  <si>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</si>
  <si>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</si>
  <si>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</si>
  <si>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</si>
  <si>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</si>
  <si>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</si>
  <si>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</si>
  <si>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</si>
  <si>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</si>
  <si>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</si>
  <si>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</si>
  <si>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</si>
  <si>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</si>
  <si>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</si>
  <si>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</si>
  <si>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</si>
  <si>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</si>
  <si>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</si>
  <si>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</si>
  <si>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</si>
  <si>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</si>
  <si>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</si>
  <si>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</si>
  <si>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</si>
  <si>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</si>
  <si>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</si>
  <si>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</si>
  <si>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</si>
  <si>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</si>
  <si>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</si>
  <si>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</si>
  <si>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</si>
  <si>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</si>
  <si>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</si>
  <si>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</si>
  <si>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</si>
  <si>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</si>
  <si>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</si>
  <si>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</si>
  <si>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</si>
  <si>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</si>
  <si>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</si>
  <si>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</si>
  <si>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</si>
  <si>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</si>
  <si>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</si>
  <si>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</si>
  <si>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</si>
  <si>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</si>
  <si>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</si>
  <si>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</si>
  <si>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</si>
  <si>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</si>
  <si>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</si>
  <si>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</si>
  <si>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</si>
  <si>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</si>
  <si>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</si>
  <si>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</si>
  <si>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</si>
  <si>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</si>
  <si>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</si>
  <si>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</si>
  <si>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</si>
  <si>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</si>
  <si>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</si>
  <si>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</si>
  <si>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</si>
  <si>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</si>
  <si>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</si>
  <si>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</si>
  <si>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</si>
  <si>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</si>
  <si>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</si>
  <si>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</si>
  <si>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</si>
  <si>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</si>
  <si>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</si>
  <si>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</si>
  <si>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</si>
  <si>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</si>
  <si>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</si>
  <si>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</si>
  <si>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</si>
  <si>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</si>
  <si>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</si>
  <si>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</si>
  <si>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</si>
  <si>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</si>
  <si>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</si>
  <si>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</si>
  <si>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</si>
  <si>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</si>
  <si>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</si>
  <si>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</si>
  <si>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</si>
  <si>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</si>
  <si>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</si>
  <si>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</si>
  <si>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</si>
  <si>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</si>
  <si>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</si>
  <si>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</si>
  <si>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</si>
  <si>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</si>
  <si>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</si>
  <si>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</si>
  <si>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</si>
  <si>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</si>
  <si>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</si>
  <si>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</si>
  <si>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</si>
  <si>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</si>
  <si>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</si>
  <si>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</si>
  <si>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</si>
  <si>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</si>
  <si>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</si>
  <si>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</si>
  <si>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</si>
  <si>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</si>
  <si>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</si>
  <si>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</si>
  <si>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</si>
  <si>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</si>
  <si>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</si>
  <si>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</si>
  <si>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</si>
  <si>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</si>
  <si>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</si>
  <si>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</si>
  <si>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</si>
  <si>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</si>
  <si>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</si>
  <si>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</si>
  <si>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</si>
  <si>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</si>
  <si>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</si>
  <si>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</si>
  <si>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</si>
  <si>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</si>
  <si>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</si>
  <si>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</si>
  <si>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</si>
  <si>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</si>
  <si>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</si>
  <si>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</si>
  <si>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</si>
  <si>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</si>
  <si>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</si>
  <si>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</si>
  <si>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</si>
  <si>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</si>
  <si>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</si>
  <si>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</si>
  <si>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</si>
  <si>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</si>
  <si>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</si>
  <si>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</si>
  <si>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</si>
  <si>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</si>
  <si>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</si>
  <si>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</si>
  <si>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</si>
  <si>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</si>
  <si>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</si>
  <si>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</si>
  <si>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</si>
  <si>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</si>
  <si>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</si>
  <si>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</si>
  <si>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</si>
  <si>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</si>
  <si>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</si>
  <si>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</si>
  <si>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</si>
  <si>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</si>
  <si>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</si>
  <si>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</si>
  <si>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</si>
  <si>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</si>
  <si>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</si>
  <si>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</si>
  <si>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</si>
  <si>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</si>
  <si>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</si>
  <si>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</si>
  <si>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</si>
  <si>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</si>
  <si>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</si>
  <si>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</si>
  <si>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</si>
  <si>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</si>
  <si>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</si>
  <si>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</si>
  <si>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</si>
  <si>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</si>
  <si>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</si>
  <si>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</si>
  <si>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</si>
  <si>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</si>
  <si>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</si>
  <si>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</si>
  <si>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</si>
  <si>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</si>
  <si>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</si>
  <si>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</si>
  <si>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</si>
  <si>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</si>
  <si>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</si>
  <si>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</si>
  <si>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</si>
  <si>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</si>
  <si>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</si>
  <si>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</si>
  <si>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</si>
  <si>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</si>
  <si>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</si>
  <si>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</si>
  <si>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</si>
  <si>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</si>
  <si>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</si>
  <si>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</si>
  <si>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</si>
  <si>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</si>
  <si>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</si>
  <si>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</si>
  <si>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</si>
  <si>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</si>
  <si>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</si>
  <si>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</si>
  <si>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</si>
  <si>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</si>
  <si>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</si>
  <si>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</si>
  <si>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</si>
  <si>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</si>
  <si>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</si>
  <si>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</si>
  <si>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</si>
  <si>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</si>
  <si>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</si>
  <si>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</si>
  <si>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</si>
  <si>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</si>
  <si>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</si>
  <si>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</si>
  <si>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</si>
  <si>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</si>
  <si>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</si>
  <si>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</si>
  <si>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</si>
  <si>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</si>
  <si>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</si>
  <si>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</si>
  <si>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</si>
  <si>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</si>
  <si>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</si>
  <si>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</si>
  <si>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</si>
  <si>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</si>
  <si>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</si>
  <si>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</si>
  <si>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</si>
  <si>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</si>
  <si>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</si>
  <si>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</si>
  <si>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</si>
  <si>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</si>
  <si>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</si>
  <si>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</si>
  <si>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</si>
  <si>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</si>
  <si>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</si>
  <si>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</si>
  <si>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</si>
  <si>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</si>
  <si>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</si>
  <si>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</si>
  <si>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</si>
  <si>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</si>
  <si>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</si>
  <si>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</si>
  <si>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</si>
  <si>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</si>
  <si>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</si>
  <si>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</si>
  <si>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</si>
  <si>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</si>
  <si>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</si>
  <si>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</si>
  <si>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</si>
  <si>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</si>
  <si>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</si>
  <si>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</si>
  <si>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</si>
  <si>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</si>
  <si>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</si>
  <si>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</si>
  <si>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</si>
  <si>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</si>
  <si>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</si>
  <si>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</si>
  <si>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</si>
  <si>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</si>
  <si>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</si>
  <si>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</si>
  <si>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</si>
  <si>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</si>
  <si>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</si>
  <si>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</si>
  <si>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</si>
  <si>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</si>
  <si>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</si>
  <si>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</si>
  <si>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</si>
  <si>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</si>
  <si>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</si>
  <si>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</si>
  <si>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</si>
  <si>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</si>
  <si>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</si>
  <si>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</si>
  <si>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</si>
  <si>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</si>
  <si>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</si>
  <si>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</si>
  <si>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</si>
  <si>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</si>
  <si>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</si>
  <si>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</si>
  <si>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</si>
  <si>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</si>
  <si>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</si>
  <si>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</si>
  <si>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</si>
  <si>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</si>
  <si>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</si>
  <si>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</si>
  <si>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</si>
  <si>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</si>
  <si>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</si>
  <si>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</si>
  <si>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</si>
  <si>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</si>
  <si>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</si>
  <si>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</si>
  <si>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</si>
  <si>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</si>
  <si>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</si>
  <si>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</si>
  <si>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</si>
  <si>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</si>
  <si>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</si>
  <si>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</si>
  <si>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</si>
  <si>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</si>
  <si>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</si>
  <si>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</si>
  <si>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</si>
  <si>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</si>
  <si>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</si>
  <si>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</si>
  <si>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</si>
  <si>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</si>
  <si>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</si>
  <si>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</si>
  <si>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</si>
  <si>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</si>
  <si>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</si>
  <si>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</si>
  <si>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</si>
  <si>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</si>
  <si>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</si>
  <si>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</si>
  <si>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</si>
  <si>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</si>
  <si>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</si>
  <si>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</si>
  <si>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</si>
  <si>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</si>
  <si>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</si>
  <si>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</si>
  <si>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</si>
  <si>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</si>
  <si>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</si>
  <si>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</si>
  <si>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</si>
  <si>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</si>
  <si>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</si>
  <si>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</si>
  <si>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</si>
  <si>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</si>
  <si>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</si>
  <si>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</si>
  <si>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</si>
  <si>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</si>
  <si>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</si>
  <si>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</si>
  <si>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</si>
  <si>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</si>
  <si>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</si>
  <si>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</si>
  <si>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</si>
  <si>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</si>
  <si>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</si>
  <si>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</si>
  <si>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</si>
  <si>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</si>
  <si>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</si>
  <si>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</si>
  <si>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</si>
  <si>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</si>
  <si>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</si>
  <si>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</si>
  <si>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</si>
  <si>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</si>
  <si>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</si>
  <si>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</si>
  <si>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</si>
  <si>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</si>
  <si>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</si>
  <si>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</si>
  <si>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</si>
  <si>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</si>
  <si>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</si>
  <si>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</si>
  <si>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</si>
  <si>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</si>
  <si>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</si>
  <si>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</si>
  <si>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</si>
  <si>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</si>
  <si>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</si>
  <si>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</si>
  <si>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</si>
  <si>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</si>
  <si>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</si>
  <si>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</si>
  <si>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</si>
  <si>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</si>
  <si>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</si>
  <si>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</si>
  <si>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</si>
  <si>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</si>
  <si>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</si>
  <si>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</si>
  <si>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</si>
  <si>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</si>
  <si>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</si>
  <si>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</si>
  <si>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</si>
  <si>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</si>
  <si>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</si>
  <si>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</si>
  <si>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</si>
  <si>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</si>
  <si>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</si>
  <si>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</si>
  <si>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</si>
  <si>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</si>
  <si>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</si>
  <si>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</si>
  <si>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</si>
  <si>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</si>
  <si>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</si>
  <si>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</si>
  <si>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</si>
  <si>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</si>
  <si>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</si>
  <si>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</si>
  <si>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</si>
  <si>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</si>
  <si>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</si>
  <si>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</si>
  <si>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</si>
  <si>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</si>
  <si>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</si>
  <si>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</si>
  <si>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</si>
  <si>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</si>
  <si>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</si>
  <si>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</si>
  <si>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</si>
  <si>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</si>
  <si>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</si>
  <si>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</si>
  <si>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</si>
  <si>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</si>
  <si>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</si>
  <si>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</si>
  <si>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</si>
  <si>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</si>
  <si>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</si>
  <si>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</si>
  <si>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</si>
  <si>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</si>
  <si>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</si>
  <si>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</si>
  <si>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</si>
  <si>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</si>
  <si>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</si>
  <si>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</si>
  <si>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</si>
  <si>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</si>
  <si>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</si>
  <si>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</si>
  <si>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</si>
  <si>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</si>
  <si>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</si>
  <si>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</si>
  <si>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</si>
  <si>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</si>
  <si>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</si>
  <si>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</si>
  <si>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</si>
  <si>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</si>
  <si>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</si>
  <si>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</si>
  <si>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</si>
  <si>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</si>
  <si>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</si>
  <si>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</si>
  <si>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</si>
  <si>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</si>
  <si>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</si>
  <si>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</si>
  <si>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</si>
  <si>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</si>
  <si>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</si>
  <si>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</si>
  <si>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</si>
  <si>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</si>
  <si>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</si>
  <si>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</si>
  <si>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</si>
  <si>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</si>
  <si>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</si>
  <si>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</si>
  <si>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</si>
  <si>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</si>
  <si>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</si>
  <si>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</si>
  <si>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</si>
  <si>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</si>
  <si>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</si>
  <si>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</si>
  <si>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</si>
  <si>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</si>
  <si>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</si>
  <si>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</si>
  <si>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</si>
  <si>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</si>
  <si>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</si>
  <si>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</si>
  <si>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</si>
  <si>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</si>
  <si>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</si>
  <si>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</si>
  <si>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</si>
  <si>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</si>
  <si>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</si>
  <si>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</si>
  <si>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</si>
  <si>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</si>
  <si>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</si>
  <si>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</si>
  <si>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</si>
  <si>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</si>
  <si>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</si>
  <si>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</si>
  <si>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</si>
  <si>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</si>
  <si>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</si>
  <si>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</si>
  <si>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</si>
  <si>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</si>
  <si>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</si>
  <si>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</si>
  <si>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</si>
  <si>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</si>
  <si>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</si>
  <si>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</si>
  <si>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</si>
  <si>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</si>
  <si>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</si>
  <si>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</si>
  <si>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</si>
  <si>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</si>
  <si>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</si>
  <si>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</si>
  <si>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</si>
  <si>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</si>
  <si>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</si>
  <si>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</si>
  <si>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</si>
  <si>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</si>
  <si>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</si>
  <si>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</si>
  <si>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</si>
  <si>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</si>
  <si>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</si>
  <si>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</si>
  <si>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</si>
  <si>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</si>
  <si>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</si>
  <si>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</si>
  <si>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</si>
  <si>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</si>
  <si>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</si>
  <si>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</si>
  <si>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</si>
  <si>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</si>
  <si>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</si>
  <si>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</si>
  <si>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</si>
  <si>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</si>
  <si>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</si>
  <si>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</si>
  <si>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</si>
  <si>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</si>
  <si>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</si>
  <si>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</si>
  <si>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</si>
  <si>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</si>
  <si>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</si>
  <si>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</si>
  <si>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</si>
  <si>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</si>
  <si>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</si>
  <si>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</si>
  <si>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</si>
  <si>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</si>
  <si>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</si>
  <si>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</si>
  <si>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</si>
  <si>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</si>
  <si>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</si>
  <si>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</si>
  <si>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</si>
  <si>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</si>
  <si>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</si>
  <si>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</si>
  <si>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</si>
  <si>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</si>
  <si>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</si>
  <si>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</si>
  <si>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</si>
  <si>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</si>
  <si>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</si>
  <si>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</si>
  <si>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</si>
  <si>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</si>
  <si>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</si>
  <si>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</si>
  <si>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</si>
  <si>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</si>
  <si>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</si>
  <si>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</si>
  <si>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</si>
  <si>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</si>
  <si>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</si>
  <si>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</si>
  <si>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</si>
  <si>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</si>
  <si>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</si>
  <si>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</si>
  <si>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</si>
  <si>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</si>
  <si>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</si>
  <si>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</si>
  <si>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</si>
  <si>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</si>
  <si>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</si>
  <si>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</si>
  <si>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</si>
  <si>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</si>
  <si>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</si>
  <si>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</si>
  <si>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</si>
  <si>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</si>
  <si>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</si>
  <si>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</si>
  <si>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</si>
  <si>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</si>
  <si>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</si>
  <si>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</si>
  <si>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</si>
  <si>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</si>
  <si>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</si>
  <si>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</si>
  <si>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</si>
  <si>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</si>
  <si>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</si>
  <si>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</si>
  <si>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</si>
  <si>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</si>
  <si>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</si>
  <si>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</si>
  <si>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</si>
  <si>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</si>
  <si>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</si>
  <si>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</si>
  <si>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</si>
  <si>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</si>
  <si>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</si>
  <si>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</si>
  <si>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</si>
  <si>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</si>
  <si>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</si>
  <si>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</si>
  <si>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</si>
  <si>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</si>
  <si>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</si>
  <si>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</si>
  <si>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</si>
  <si>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</si>
  <si>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</si>
  <si>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</si>
  <si>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</si>
  <si>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</si>
  <si>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</si>
  <si>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</si>
  <si>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</si>
  <si>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</si>
  <si>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</si>
  <si>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</si>
  <si>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</si>
  <si>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</si>
  <si>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</si>
  <si>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</si>
  <si>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</si>
  <si>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</si>
  <si>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</si>
  <si>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</si>
  <si>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</si>
  <si>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</si>
  <si>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</si>
  <si>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</si>
  <si>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</si>
  <si>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</si>
  <si>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</si>
  <si>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</si>
  <si>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</si>
  <si>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</si>
  <si>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</si>
  <si>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</si>
  <si>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</si>
  <si>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</si>
  <si>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</si>
  <si>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</si>
  <si>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</si>
  <si>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</si>
  <si>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</si>
  <si>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</si>
  <si>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</si>
  <si>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</si>
  <si>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</si>
  <si>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</si>
  <si>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</si>
  <si>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</si>
  <si>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</si>
  <si>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</si>
  <si>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</si>
  <si>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</si>
  <si>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</si>
  <si>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</si>
  <si>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</si>
  <si>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</si>
  <si>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</si>
  <si>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</si>
  <si>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</si>
  <si>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</si>
  <si>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</si>
  <si>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</si>
  <si>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</si>
  <si>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</si>
  <si>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</si>
  <si>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</si>
  <si>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</si>
  <si>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</si>
  <si>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</si>
  <si>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</si>
  <si>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</si>
  <si>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</si>
  <si>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</si>
  <si>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</si>
  <si>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</si>
  <si>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</si>
  <si>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</si>
  <si>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</si>
  <si>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</si>
  <si>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</si>
  <si>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</si>
  <si>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</si>
  <si>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</si>
  <si>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</si>
  <si>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</si>
  <si>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</si>
  <si>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</si>
  <si>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</si>
  <si>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</si>
  <si>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</si>
  <si>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</si>
  <si>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</si>
  <si>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</si>
  <si>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</si>
  <si>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</si>
  <si>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</si>
  <si>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</si>
  <si>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</si>
  <si>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</si>
  <si>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</si>
  <si>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</si>
  <si>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</si>
  <si>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</si>
  <si>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</si>
  <si>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</si>
  <si>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</si>
  <si>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</si>
  <si>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</si>
  <si>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</si>
  <si>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</si>
  <si>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</si>
  <si>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</si>
  <si>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</si>
  <si>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</si>
  <si>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</si>
  <si>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</si>
  <si>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</si>
  <si>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</si>
  <si>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</si>
  <si>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</si>
  <si>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</si>
  <si>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</si>
  <si>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</si>
  <si>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</si>
  <si>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</si>
  <si>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</si>
  <si>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</si>
  <si>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</si>
  <si>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</si>
  <si>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</si>
  <si>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</si>
  <si>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</si>
  <si>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</si>
  <si>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</si>
  <si>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</si>
  <si>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</si>
  <si>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</si>
  <si>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</si>
  <si>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</si>
  <si>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</si>
  <si>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</si>
  <si>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</si>
  <si>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</si>
  <si>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</si>
  <si>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</si>
  <si>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</si>
  <si>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</si>
  <si>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</si>
  <si>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</si>
  <si>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</si>
  <si>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</si>
  <si>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</si>
  <si>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</si>
  <si>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</si>
  <si>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</si>
  <si>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</si>
  <si>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</si>
  <si>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</si>
  <si>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</si>
  <si>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</si>
  <si>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</si>
  <si>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</si>
  <si>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</si>
  <si>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</si>
  <si>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</si>
  <si>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</si>
  <si>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</si>
  <si>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</si>
  <si>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</si>
  <si>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</si>
  <si>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</si>
  <si>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</si>
  <si>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</si>
  <si>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</si>
  <si>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</si>
  <si>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</si>
  <si>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</si>
  <si>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</si>
  <si>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</si>
  <si>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</si>
  <si>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</si>
  <si>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</si>
  <si>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</si>
  <si>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</si>
  <si>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</si>
  <si>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</si>
  <si>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</si>
  <si>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</si>
  <si>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</si>
  <si>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</si>
  <si>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</si>
  <si>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</si>
  <si>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</si>
  <si>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</si>
  <si>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</si>
  <si>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</si>
  <si>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</si>
  <si>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</si>
  <si>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</si>
  <si>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</si>
  <si>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</si>
  <si>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</si>
  <si>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</si>
  <si>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</si>
  <si>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</si>
  <si>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</si>
  <si>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</si>
  <si>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</si>
  <si>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</si>
  <si>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</si>
  <si>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</si>
  <si>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</si>
  <si>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</si>
  <si>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</si>
  <si>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</si>
  <si>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</si>
  <si>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</si>
  <si>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</si>
  <si>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</si>
  <si>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</si>
  <si>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</si>
  <si>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</si>
  <si>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</si>
  <si>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</si>
  <si>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</si>
  <si>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</si>
  <si>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</si>
  <si>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</si>
  <si>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</si>
  <si>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</si>
  <si>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</si>
  <si>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</si>
  <si>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</si>
  <si>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</si>
  <si>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</si>
  <si>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</si>
  <si>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</si>
  <si>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</si>
  <si>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</si>
  <si>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</si>
  <si>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</si>
  <si>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</si>
  <si>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</si>
  <si>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</si>
  <si>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</si>
  <si>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</si>
  <si>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</si>
  <si>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</si>
  <si>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</si>
  <si>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</si>
  <si>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</si>
  <si>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</si>
  <si>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</si>
  <si>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</si>
  <si>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</si>
  <si>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</si>
  <si>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</si>
  <si>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</si>
  <si>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</si>
  <si>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</si>
  <si>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</si>
  <si>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</si>
  <si>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</si>
  <si>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</si>
  <si>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</si>
  <si>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</si>
  <si>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</si>
  <si>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</si>
  <si>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</si>
  <si>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</si>
  <si>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</si>
  <si>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</si>
  <si>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</si>
  <si>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</si>
  <si>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</si>
  <si>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</si>
  <si>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</si>
  <si>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</si>
  <si>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</si>
  <si>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</si>
  <si>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</si>
  <si>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</si>
  <si>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</si>
  <si>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</si>
  <si>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</si>
  <si>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</si>
  <si>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</si>
  <si>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</si>
  <si>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</si>
  <si>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</si>
  <si>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</si>
  <si>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</si>
  <si>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</si>
  <si>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</si>
  <si>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</si>
  <si>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</si>
  <si>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</si>
  <si>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</si>
  <si>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</si>
  <si>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</si>
  <si>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</si>
  <si>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</si>
  <si>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</si>
  <si>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</si>
  <si>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</si>
  <si>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</si>
  <si>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</si>
  <si>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</si>
  <si>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</si>
  <si>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</si>
  <si>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</si>
  <si>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</si>
  <si>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</si>
  <si>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</si>
  <si>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</si>
  <si>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</si>
  <si>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</si>
  <si>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</si>
  <si>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</si>
  <si>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</si>
  <si>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</si>
  <si>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</si>
  <si>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</si>
  <si>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</si>
  <si>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</si>
  <si>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</si>
  <si>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</si>
  <si>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</si>
  <si>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</si>
  <si>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</si>
  <si>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</si>
  <si>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</si>
  <si>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</si>
  <si>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</si>
  <si>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</si>
  <si>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</si>
  <si>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</si>
  <si>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</si>
  <si>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</si>
  <si>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</si>
  <si>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</si>
  <si>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</si>
  <si>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</si>
  <si>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</si>
  <si>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</si>
  <si>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</si>
  <si>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</si>
  <si>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</si>
  <si>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</si>
  <si>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</si>
  <si>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</si>
  <si>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</si>
  <si>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</si>
  <si>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</si>
  <si>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</si>
  <si>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</si>
  <si>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</si>
  <si>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</si>
  <si>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</si>
  <si>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</si>
  <si>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</si>
  <si>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</si>
  <si>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</si>
  <si>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</si>
  <si>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</si>
  <si>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</si>
  <si>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</si>
  <si>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</si>
  <si>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</si>
  <si>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</si>
  <si>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</si>
  <si>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</si>
  <si>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</si>
  <si>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</si>
  <si>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</si>
  <si>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</si>
  <si>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</si>
  <si>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</si>
  <si>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</si>
  <si>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</si>
  <si>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</si>
  <si>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</si>
  <si>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</si>
  <si>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</si>
  <si>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</si>
  <si>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</si>
  <si>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</si>
  <si>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</si>
  <si>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</si>
  <si>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</si>
  <si>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</si>
  <si>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</si>
  <si>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</si>
  <si>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</si>
  <si>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</si>
  <si>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</si>
  <si>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</si>
  <si>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</si>
  <si>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</si>
  <si>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</si>
  <si>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</si>
  <si>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</si>
  <si>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</si>
  <si>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</si>
  <si>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</si>
  <si>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</si>
  <si>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</si>
  <si>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</si>
  <si>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</si>
  <si>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</si>
  <si>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</si>
  <si>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</si>
  <si>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</si>
  <si>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</si>
  <si>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</si>
  <si>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</si>
  <si>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</si>
  <si>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</si>
  <si>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</si>
  <si>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</si>
  <si>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</si>
  <si>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</si>
  <si>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</si>
  <si>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</si>
  <si>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</si>
  <si>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</si>
  <si>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</si>
  <si>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</si>
  <si>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</si>
  <si>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</si>
  <si>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</si>
  <si>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</si>
  <si>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</si>
  <si>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</si>
  <si>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</si>
  <si>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</si>
  <si>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</si>
  <si>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</si>
  <si>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</si>
  <si>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</si>
  <si>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</si>
  <si>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</si>
  <si>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</si>
  <si>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</si>
  <si>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</si>
  <si>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</si>
  <si>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</si>
  <si>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</si>
  <si>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</si>
  <si>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</si>
  <si>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</si>
  <si>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</si>
  <si>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</si>
  <si>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</si>
  <si>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</si>
  <si>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</si>
  <si>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</si>
  <si>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</si>
  <si>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</si>
  <si>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</si>
  <si>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</si>
  <si>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</si>
  <si>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</si>
  <si>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</si>
  <si>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</si>
  <si>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</si>
  <si>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</si>
  <si>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</si>
  <si>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</si>
  <si>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</si>
  <si>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</si>
  <si>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</si>
  <si>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</si>
  <si>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</si>
  <si>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</si>
  <si>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</si>
  <si>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</si>
  <si>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</si>
  <si>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</si>
  <si>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</si>
  <si>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</si>
  <si>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</si>
  <si>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</si>
  <si>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</si>
  <si>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</si>
  <si>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</si>
  <si>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</si>
  <si>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</si>
  <si>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</si>
  <si>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</si>
  <si>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</si>
  <si>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</si>
  <si>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</si>
  <si>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</si>
  <si>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</si>
  <si>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</si>
  <si>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</si>
  <si>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</si>
  <si>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</si>
  <si>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</si>
  <si>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</si>
  <si>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</si>
  <si>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</si>
  <si>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</si>
  <si>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</si>
  <si>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</si>
  <si>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</si>
  <si>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</si>
  <si>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</si>
  <si>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</si>
  <si>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</si>
  <si>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</si>
  <si>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</si>
  <si>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</si>
  <si>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</si>
  <si>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</si>
  <si>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</si>
  <si>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</si>
  <si>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</si>
  <si>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</si>
  <si>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</si>
  <si>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</si>
  <si>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</si>
  <si>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</si>
  <si>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</si>
  <si>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</si>
  <si>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</si>
  <si>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</si>
  <si>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</si>
  <si>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</si>
  <si>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</si>
  <si>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</si>
  <si>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</si>
  <si>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</si>
  <si>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</si>
  <si>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</si>
  <si>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</si>
  <si>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</si>
  <si>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</si>
  <si>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</si>
  <si>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</si>
  <si>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</si>
  <si>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</si>
  <si>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</si>
  <si>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</si>
  <si>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</si>
  <si>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</si>
  <si>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</si>
  <si>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</si>
  <si>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</si>
  <si>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</si>
  <si>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</si>
  <si>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</si>
  <si>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</si>
  <si>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</si>
  <si>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</si>
  <si>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</si>
  <si>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</si>
  <si>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</si>
  <si>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</si>
  <si>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</si>
  <si>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</si>
  <si>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</si>
  <si>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</si>
  <si>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</si>
  <si>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</si>
  <si>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</si>
  <si>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</si>
  <si>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</si>
  <si>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</si>
  <si>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</si>
  <si>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</si>
  <si>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</si>
  <si>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</si>
  <si>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</si>
  <si>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</si>
  <si>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</si>
  <si>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</si>
  <si>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</si>
  <si>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</si>
  <si>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</si>
  <si>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</si>
  <si>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</si>
  <si>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</si>
  <si>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</si>
  <si>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</si>
  <si>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</si>
  <si>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</si>
  <si>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</si>
  <si>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</si>
  <si>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</si>
  <si>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</si>
  <si>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</si>
  <si>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</si>
  <si>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</si>
  <si>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</si>
  <si>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</si>
  <si>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</si>
  <si>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</si>
  <si>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</si>
  <si>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</si>
  <si>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</si>
  <si>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</si>
  <si>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</si>
  <si>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</si>
  <si>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</si>
  <si>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</si>
  <si>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</si>
  <si>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</si>
  <si>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</si>
  <si>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</si>
  <si>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</si>
  <si>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</si>
  <si>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</si>
  <si>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</si>
  <si>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</si>
  <si>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</si>
  <si>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</si>
  <si>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</si>
  <si>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</si>
  <si>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</si>
  <si>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</si>
  <si>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</si>
  <si>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</si>
  <si>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</si>
  <si>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</si>
  <si>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</si>
  <si>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</si>
  <si>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</si>
  <si>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</si>
  <si>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</si>
  <si>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</si>
  <si>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</si>
  <si>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</si>
  <si>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</si>
  <si>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</si>
  <si>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</si>
  <si>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</si>
  <si>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</si>
  <si>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</si>
  <si>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</si>
  <si>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</si>
  <si>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</si>
  <si>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</si>
  <si>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</si>
  <si>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</si>
  <si>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</si>
  <si>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</si>
  <si>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</si>
  <si>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</si>
  <si>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</si>
  <si>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</si>
  <si>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</si>
  <si>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</si>
  <si>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</si>
  <si>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</si>
  <si>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</si>
  <si>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</si>
  <si>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</si>
  <si>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</si>
  <si>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</si>
  <si>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</si>
  <si>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</si>
  <si>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</si>
  <si>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</si>
  <si>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</si>
  <si>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</si>
  <si>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</si>
  <si>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</si>
  <si>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</si>
  <si>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</si>
  <si>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</si>
  <si>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</si>
  <si>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</si>
  <si>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</si>
  <si>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</si>
  <si>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</si>
  <si>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</si>
  <si>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</si>
  <si>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</si>
  <si>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</si>
  <si>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</si>
  <si>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</si>
  <si>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</si>
  <si>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</si>
  <si>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</si>
  <si>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</si>
  <si>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</si>
  <si>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</si>
  <si>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</si>
  <si>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</si>
  <si>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</si>
  <si>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</si>
  <si>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</si>
  <si>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</si>
  <si>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</si>
  <si>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</si>
  <si>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</si>
  <si>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</si>
  <si>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</si>
  <si>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</si>
  <si>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</si>
  <si>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</si>
  <si>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</si>
  <si>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</si>
  <si>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</si>
  <si>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</si>
  <si>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</si>
  <si>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</si>
  <si>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</si>
  <si>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</si>
  <si>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</si>
  <si>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</si>
  <si>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</si>
  <si>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</si>
  <si>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</si>
  <si>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</si>
  <si>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</si>
  <si>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</si>
  <si>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</si>
  <si>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</si>
  <si>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</si>
  <si>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</si>
  <si>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</si>
  <si>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</si>
  <si>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</si>
  <si>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</si>
  <si>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</si>
  <si>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</si>
  <si>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</si>
  <si>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</si>
  <si>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</si>
  <si>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</si>
  <si>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</si>
  <si>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</si>
  <si>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</si>
  <si>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</si>
  <si>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</si>
  <si>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</si>
  <si>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</si>
  <si>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</si>
  <si>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</si>
  <si>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</si>
  <si>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</si>
  <si>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</si>
  <si>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</si>
  <si>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</si>
  <si>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</si>
  <si>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</si>
  <si>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</si>
  <si>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</si>
  <si>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</si>
  <si>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</si>
  <si>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</si>
  <si>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</si>
  <si>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</si>
  <si>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</si>
  <si>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</si>
  <si>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</si>
  <si>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</si>
  <si>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</si>
  <si>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</si>
  <si>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</si>
  <si>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</si>
  <si>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</si>
  <si>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</si>
  <si>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</si>
  <si>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</si>
  <si>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</si>
  <si>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</si>
  <si>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</si>
  <si>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</si>
  <si>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</si>
  <si>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</si>
  <si>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</si>
  <si>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</si>
  <si>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</si>
  <si>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</si>
  <si>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</si>
  <si>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</si>
  <si>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</si>
  <si>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</si>
  <si>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</si>
  <si>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</si>
  <si>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</si>
  <si>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</si>
  <si>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</si>
  <si>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</si>
  <si>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</si>
  <si>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</si>
  <si>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</si>
  <si>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</si>
  <si>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</si>
  <si>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</si>
  <si>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</si>
  <si>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</si>
  <si>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</si>
  <si>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</si>
  <si>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</si>
  <si>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</si>
  <si>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</si>
  <si>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</si>
  <si>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</si>
  <si>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</si>
  <si>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</si>
  <si>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</si>
  <si>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</si>
  <si>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</si>
  <si>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</si>
  <si>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</si>
  <si>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</si>
  <si>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</si>
  <si>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</si>
  <si>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</si>
  <si>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</si>
  <si>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</si>
  <si>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</si>
  <si>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</si>
  <si>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</si>
  <si>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</si>
  <si>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</si>
  <si>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</si>
  <si>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</si>
  <si>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</si>
  <si>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</si>
  <si>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</si>
  <si>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</si>
  <si>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</si>
  <si>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</si>
  <si>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</si>
  <si>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</si>
  <si>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</si>
  <si>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</si>
  <si>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</si>
  <si>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</si>
  <si>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</si>
  <si>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</si>
  <si>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</si>
  <si>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</si>
  <si>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</si>
  <si>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</si>
  <si>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</si>
  <si>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</si>
  <si>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</si>
  <si>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</si>
  <si>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</si>
  <si>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</si>
  <si>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</si>
  <si>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</si>
  <si>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</si>
  <si>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</si>
  <si>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</si>
  <si>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</si>
  <si>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</si>
  <si>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</si>
  <si>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</si>
  <si>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</si>
  <si>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</si>
  <si>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</si>
  <si>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</si>
  <si>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</si>
  <si>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</si>
  <si>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</si>
  <si>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</si>
  <si>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</si>
  <si>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</si>
  <si>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</si>
  <si>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</si>
  <si>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</si>
  <si>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</si>
  <si>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</si>
  <si>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</si>
  <si>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</si>
  <si>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</si>
  <si>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</si>
  <si>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</si>
  <si>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</si>
  <si>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</si>
  <si>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</si>
  <si>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</si>
  <si>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</si>
  <si>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</si>
  <si>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</si>
  <si>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</si>
  <si>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</si>
  <si>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</si>
  <si>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</si>
  <si>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</si>
  <si>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</si>
  <si>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</si>
  <si>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</si>
  <si>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</si>
  <si>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</si>
  <si>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</si>
  <si>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</si>
  <si>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</si>
  <si>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</si>
  <si>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</si>
  <si>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</si>
  <si>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</si>
  <si>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</si>
  <si>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</si>
  <si>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</si>
  <si>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</si>
  <si>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</si>
  <si>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</si>
  <si>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</si>
  <si>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</si>
  <si>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</si>
  <si>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</si>
  <si>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</si>
  <si>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</si>
  <si>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</si>
  <si>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</si>
  <si>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</si>
  <si>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</si>
  <si>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</si>
  <si>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</si>
  <si>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</si>
  <si>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</si>
  <si>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</si>
  <si>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</si>
  <si>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</si>
  <si>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</si>
  <si>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</si>
  <si>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</si>
  <si>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</si>
  <si>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</si>
  <si>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</si>
  <si>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</si>
  <si>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</si>
  <si>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</si>
  <si>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</si>
  <si>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</si>
  <si>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</si>
  <si>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</si>
  <si>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</si>
  <si>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</si>
  <si>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</si>
  <si>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</si>
  <si>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</si>
  <si>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</si>
  <si>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</si>
  <si>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</si>
  <si>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</si>
  <si>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</si>
  <si>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</si>
  <si>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</si>
  <si>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</si>
  <si>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</si>
  <si>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</si>
  <si>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</si>
  <si>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</si>
  <si>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</si>
  <si>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</si>
  <si>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</si>
  <si>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</si>
  <si>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</si>
  <si>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</si>
  <si>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</si>
  <si>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</si>
  <si>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</si>
  <si>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</si>
  <si>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</si>
  <si>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</si>
  <si>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</si>
  <si>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</si>
  <si>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</si>
  <si>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</si>
  <si>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</si>
  <si>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</si>
  <si>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</si>
  <si>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</si>
  <si>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</si>
  <si>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</si>
  <si>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</si>
  <si>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</si>
  <si>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</si>
  <si>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</si>
  <si>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</si>
  <si>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</si>
  <si>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</si>
  <si>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</si>
  <si>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</si>
  <si>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</si>
  <si>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</si>
  <si>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</si>
  <si>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</si>
  <si>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</si>
  <si>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</si>
  <si>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</si>
  <si>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</si>
  <si>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</si>
  <si>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</si>
  <si>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</si>
  <si>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</si>
  <si>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</si>
  <si>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</si>
  <si>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</si>
  <si>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</si>
  <si>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</si>
  <si>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</si>
  <si>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</si>
  <si>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</si>
  <si>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</si>
  <si>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</si>
  <si>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</si>
  <si>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</si>
  <si>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</si>
  <si>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</si>
  <si>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</si>
  <si>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</si>
  <si>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</si>
  <si>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</si>
  <si>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</si>
  <si>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</si>
  <si>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</si>
  <si>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</si>
  <si>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</si>
  <si>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</si>
  <si>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</si>
  <si>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</si>
  <si>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</si>
  <si>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</si>
  <si>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</si>
  <si>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</si>
  <si>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</si>
  <si>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</si>
  <si>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</si>
  <si>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</si>
  <si>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</si>
  <si>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</si>
  <si>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</si>
  <si>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</si>
  <si>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</si>
  <si>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</si>
  <si>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</si>
  <si>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</si>
  <si>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</si>
  <si>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</si>
  <si>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</si>
  <si>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</si>
  <si>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</si>
  <si>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</si>
  <si>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</si>
  <si>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</si>
  <si>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</si>
  <si>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</si>
  <si>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</si>
  <si>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</si>
  <si>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</si>
  <si>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</si>
  <si>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</si>
  <si>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</si>
  <si>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</si>
  <si>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</si>
  <si>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</si>
  <si>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</si>
  <si>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</si>
  <si>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</si>
  <si>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</si>
  <si>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</si>
  <si>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</si>
  <si>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</si>
  <si>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</si>
  <si>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</si>
  <si>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</si>
  <si>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</si>
  <si>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</si>
  <si>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</si>
  <si>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</si>
  <si>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</si>
  <si>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</si>
  <si>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</si>
  <si>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</si>
  <si>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</si>
  <si>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</si>
  <si>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</si>
  <si>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</si>
  <si>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</si>
  <si>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</si>
  <si>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</si>
  <si>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</si>
  <si>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</si>
  <si>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</si>
  <si>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</si>
  <si>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</si>
  <si>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</si>
  <si>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</si>
  <si>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</si>
  <si>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</si>
  <si>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</si>
  <si>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</si>
  <si>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</si>
  <si>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</si>
  <si>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</si>
  <si>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</si>
  <si>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</si>
  <si>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</si>
  <si>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</si>
  <si>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</si>
  <si>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</si>
  <si>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</si>
  <si>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</si>
  <si>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</si>
  <si>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</si>
  <si>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</si>
  <si>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</si>
  <si>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</si>
  <si>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</si>
  <si>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</si>
  <si>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</si>
  <si>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</si>
  <si>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</si>
  <si>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</si>
  <si>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</si>
  <si>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</si>
  <si>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</si>
  <si>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</si>
  <si>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</si>
  <si>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</si>
  <si>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</si>
  <si>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</si>
  <si>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</si>
  <si>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</si>
  <si>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</si>
  <si>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</si>
  <si>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</si>
  <si>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</si>
  <si>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</si>
  <si>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</si>
  <si>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</si>
  <si>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</si>
  <si>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</si>
  <si>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</si>
  <si>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</si>
  <si>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</si>
  <si>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</si>
  <si>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</si>
  <si>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</si>
  <si>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</si>
  <si>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</si>
  <si>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</si>
  <si>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</si>
  <si>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</si>
  <si>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</si>
  <si>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</si>
  <si>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</si>
  <si>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</si>
  <si>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</si>
  <si>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</si>
  <si>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</si>
  <si>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</si>
  <si>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</si>
  <si>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</si>
  <si>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</si>
  <si>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</si>
  <si>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</si>
  <si>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</si>
  <si>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</si>
  <si>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</si>
  <si>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</si>
  <si>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</si>
  <si>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</si>
  <si>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</si>
  <si>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</si>
  <si>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</si>
  <si>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</si>
  <si>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</si>
  <si>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</si>
  <si>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</si>
  <si>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</si>
  <si>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</si>
  <si>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</si>
  <si>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</si>
  <si>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</si>
  <si>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</si>
  <si>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</si>
  <si>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</si>
  <si>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</si>
  <si>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</si>
  <si>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</si>
  <si>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</si>
  <si>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</si>
  <si>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</si>
  <si>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</si>
  <si>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</si>
  <si>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</si>
  <si>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</si>
  <si>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</si>
  <si>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</si>
  <si>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</si>
  <si>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</si>
  <si>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</si>
  <si>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</si>
  <si>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</si>
  <si>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</si>
  <si>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</si>
  <si>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</si>
  <si>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</si>
  <si>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</si>
  <si>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</si>
  <si>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</si>
  <si>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</si>
  <si>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</si>
  <si>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</si>
  <si>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</si>
  <si>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</si>
  <si>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</si>
  <si>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</si>
  <si>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</si>
  <si>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</si>
  <si>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</si>
  <si>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</si>
  <si>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</si>
  <si>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</si>
  <si>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</si>
  <si>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</si>
  <si>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</si>
  <si>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</si>
  <si>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</si>
  <si>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</si>
  <si>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</si>
  <si>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</si>
  <si>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</si>
  <si>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</si>
  <si>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</si>
  <si>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</si>
  <si>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</si>
  <si>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</si>
  <si>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</si>
  <si>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</si>
  <si>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</si>
  <si>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</si>
  <si>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</si>
  <si>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</si>
  <si>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</si>
  <si>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</si>
  <si>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</si>
  <si>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</si>
  <si>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</si>
  <si>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</si>
  <si>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</si>
  <si>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</si>
  <si>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</si>
  <si>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</si>
  <si>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</si>
  <si>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</si>
  <si>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</si>
  <si>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</si>
  <si>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</si>
  <si>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</si>
  <si>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</si>
  <si>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</si>
  <si>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</si>
  <si>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</si>
  <si>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</si>
  <si>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</si>
  <si>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</si>
  <si>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</si>
  <si>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</si>
  <si>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</si>
  <si>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</si>
  <si>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</si>
  <si>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</si>
  <si>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</si>
  <si>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</si>
  <si>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</si>
  <si>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</si>
  <si>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</si>
  <si>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</si>
  <si>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</si>
  <si>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</si>
  <si>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</si>
  <si>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</si>
  <si>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</si>
  <si>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</si>
  <si>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</si>
  <si>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</si>
  <si>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</si>
  <si>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</si>
  <si>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</si>
  <si>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</si>
  <si>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</si>
  <si>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</si>
  <si>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</si>
  <si>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</si>
  <si>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</si>
  <si>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</si>
  <si>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</si>
  <si>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</si>
  <si>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</si>
  <si>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</si>
  <si>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</si>
  <si>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</si>
  <si>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</si>
  <si>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</si>
  <si>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</si>
  <si>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</si>
  <si>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</si>
  <si>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</si>
  <si>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</si>
  <si>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</si>
  <si>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</si>
  <si>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</si>
  <si>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</si>
  <si>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</si>
  <si>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</si>
  <si>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</si>
  <si>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</si>
  <si>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</si>
  <si>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</si>
  <si>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</si>
  <si>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</si>
  <si>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</si>
  <si>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</si>
  <si>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</si>
  <si>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</si>
  <si>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</si>
  <si>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</si>
  <si>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</si>
  <si>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</si>
  <si>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</si>
  <si>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</si>
  <si>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</si>
  <si>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</si>
  <si>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</si>
  <si>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</si>
  <si>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</si>
  <si>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</si>
  <si>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</si>
  <si>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</si>
  <si>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</si>
  <si>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</si>
  <si>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</si>
  <si>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</si>
  <si>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</si>
  <si>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</si>
  <si>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</si>
  <si>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</si>
  <si>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</si>
  <si>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</si>
  <si>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</si>
  <si>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</si>
  <si>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</si>
  <si>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</si>
  <si>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</si>
  <si>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</si>
  <si>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</si>
  <si>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</si>
  <si>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</si>
  <si>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</si>
  <si>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</si>
  <si>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</si>
  <si>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</si>
  <si>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</si>
  <si>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</si>
  <si>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</si>
  <si>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</si>
  <si>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</si>
  <si>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</si>
  <si>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</si>
  <si>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</si>
  <si>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</si>
  <si>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</si>
  <si>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</si>
  <si>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</si>
  <si>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</si>
  <si>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</si>
  <si>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</si>
  <si>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</si>
  <si>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</si>
  <si>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</si>
  <si>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</si>
  <si>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</si>
  <si>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</si>
  <si>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</si>
  <si>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</si>
  <si>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</si>
  <si>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</si>
  <si>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</si>
  <si>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</si>
  <si>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</si>
  <si>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</si>
  <si>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</si>
  <si>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</si>
  <si>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</si>
  <si>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</si>
  <si>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</si>
  <si>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</si>
  <si>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</si>
  <si>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</si>
  <si>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</si>
  <si>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</si>
  <si>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</si>
  <si>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</si>
  <si>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</si>
  <si>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</si>
  <si>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</si>
  <si>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</si>
  <si>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</si>
  <si>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</si>
  <si>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</si>
  <si>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</si>
  <si>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</si>
  <si>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</si>
  <si>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</si>
  <si>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</si>
  <si>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</si>
  <si>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</si>
  <si>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</si>
  <si>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</si>
  <si>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</si>
  <si>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</si>
  <si>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</si>
  <si>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</si>
  <si>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</si>
  <si>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</si>
  <si>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</si>
  <si>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</si>
  <si>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</si>
  <si>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</si>
  <si>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</si>
  <si>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</si>
  <si>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</si>
  <si>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</si>
  <si>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</si>
  <si>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</si>
  <si>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</si>
  <si>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</si>
  <si>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</si>
  <si>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</si>
  <si>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</si>
  <si>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</si>
  <si>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</si>
  <si>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</si>
  <si>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</si>
  <si>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</si>
  <si>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</si>
  <si>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</si>
  <si>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</si>
  <si>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</si>
  <si>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</si>
  <si>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</si>
  <si>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</si>
  <si>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</si>
  <si>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</si>
  <si>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</si>
  <si>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</si>
  <si>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</si>
  <si>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</si>
  <si>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</si>
  <si>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</si>
  <si>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</si>
  <si>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</si>
  <si>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</si>
  <si>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</si>
  <si>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</si>
  <si>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</si>
  <si>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</si>
  <si>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</si>
  <si>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</si>
  <si>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</si>
  <si>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</si>
  <si>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</si>
  <si>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</si>
  <si>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</si>
  <si>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</si>
  <si>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</si>
  <si>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</si>
  <si>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</si>
  <si>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</si>
  <si>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</si>
  <si>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</si>
  <si>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</si>
  <si>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</si>
  <si>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</si>
  <si>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</si>
  <si>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</si>
  <si>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</si>
  <si>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</si>
  <si>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</si>
  <si>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</si>
  <si>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</si>
  <si>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</si>
  <si>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</si>
  <si>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</si>
  <si>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</si>
  <si>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</si>
  <si>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</si>
  <si>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</si>
  <si>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</si>
  <si>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</si>
  <si>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</si>
  <si>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</si>
  <si>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</si>
  <si>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</si>
  <si>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</si>
  <si>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</si>
  <si>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</si>
  <si>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</si>
  <si>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</si>
  <si>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</si>
  <si>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</si>
  <si>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</si>
  <si>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</si>
  <si>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</si>
  <si>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</si>
  <si>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</si>
  <si>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</si>
  <si>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</si>
  <si>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</si>
  <si>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</si>
  <si>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</si>
  <si>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</si>
  <si>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</si>
  <si>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</si>
  <si>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</si>
  <si>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</si>
  <si>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</si>
  <si>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</si>
  <si>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</si>
  <si>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</si>
  <si>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</si>
  <si>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</si>
  <si>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</si>
  <si>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</si>
  <si>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</si>
  <si>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</si>
  <si>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</si>
  <si>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</si>
  <si>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</si>
  <si>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</si>
  <si>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</si>
  <si>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</si>
  <si>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</si>
  <si>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</si>
  <si>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</si>
  <si>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</si>
  <si>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</si>
  <si>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</si>
  <si>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</si>
  <si>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</si>
  <si>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</si>
  <si>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</si>
  <si>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</si>
  <si>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</si>
  <si>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</si>
  <si>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</si>
  <si>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</si>
  <si>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</si>
  <si>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</si>
  <si>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</si>
  <si>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</si>
  <si>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</si>
  <si>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</si>
  <si>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</si>
  <si>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</si>
  <si>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</si>
  <si>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</si>
  <si>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</si>
  <si>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</si>
  <si>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</si>
  <si>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</si>
  <si>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</si>
  <si>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</si>
  <si>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</si>
  <si>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</si>
  <si>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</si>
  <si>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</si>
  <si>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</si>
  <si>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</si>
  <si>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</si>
  <si>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</si>
  <si>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</si>
  <si>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</si>
  <si>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</si>
  <si>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</si>
  <si>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</si>
  <si>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</si>
  <si>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</si>
  <si>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</si>
  <si>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</si>
  <si>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</si>
  <si>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</si>
  <si>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</si>
  <si>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</si>
  <si>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</si>
  <si>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</si>
  <si>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</si>
  <si>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</si>
  <si>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</si>
  <si>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</si>
  <si>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</si>
  <si>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</si>
  <si>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</si>
  <si>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</si>
  <si>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</si>
  <si>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</si>
  <si>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</si>
  <si>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</si>
  <si>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</si>
  <si>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</si>
  <si>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</si>
  <si>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</si>
  <si>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</si>
  <si>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</si>
  <si>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</si>
  <si>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</si>
  <si>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</si>
  <si>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</si>
  <si>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</si>
  <si>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</si>
  <si>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</si>
  <si>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</si>
  <si>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</si>
  <si>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</si>
  <si>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</si>
  <si>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</si>
  <si>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</si>
  <si>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</si>
  <si>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</si>
  <si>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</si>
  <si>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</si>
  <si>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</si>
  <si>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</si>
  <si>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</si>
  <si>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</si>
  <si>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</si>
  <si>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</si>
  <si>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</si>
  <si>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</si>
  <si>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</si>
  <si>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</si>
  <si>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</si>
  <si>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</si>
  <si>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</si>
  <si>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</si>
  <si>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</si>
  <si>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</si>
  <si>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</si>
  <si>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</si>
  <si>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</si>
  <si>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</si>
  <si>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</si>
  <si>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</si>
  <si>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</si>
  <si>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</si>
  <si>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</si>
  <si>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</si>
  <si>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</si>
  <si>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</si>
  <si>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</si>
  <si>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</si>
  <si>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</si>
  <si>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</si>
  <si>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</si>
  <si>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</si>
  <si>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</si>
  <si>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</si>
  <si>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</si>
  <si>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</si>
  <si>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</si>
  <si>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</si>
  <si>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</si>
  <si>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</si>
  <si>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</si>
  <si>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</si>
  <si>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</si>
  <si>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</si>
  <si>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</si>
  <si>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</si>
  <si>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</si>
  <si>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</si>
  <si>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</si>
  <si>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</si>
  <si>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</si>
  <si>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</si>
  <si>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</si>
  <si>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</si>
  <si>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</si>
  <si>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</si>
  <si>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</si>
  <si>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</si>
  <si>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</si>
  <si>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</si>
  <si>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</si>
  <si>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</si>
  <si>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</si>
  <si>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</si>
  <si>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</si>
  <si>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</si>
  <si>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</si>
  <si>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</si>
  <si>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</si>
  <si>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</si>
  <si>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</si>
  <si>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</si>
  <si>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</si>
  <si>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</si>
  <si>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</si>
  <si>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</si>
  <si>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</si>
  <si>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</si>
  <si>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</si>
  <si>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</si>
  <si>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</si>
  <si>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</si>
  <si>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</si>
  <si>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</si>
  <si>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</si>
  <si>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</si>
  <si>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</si>
  <si>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</si>
  <si>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</si>
  <si>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</si>
  <si>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</si>
  <si>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</si>
  <si>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</si>
  <si>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</si>
  <si>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</si>
  <si>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</si>
  <si>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</si>
  <si>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</si>
  <si>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</si>
  <si>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</si>
  <si>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</si>
  <si>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</si>
  <si>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</si>
  <si>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</si>
  <si>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</si>
  <si>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</si>
  <si>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</si>
  <si>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</si>
  <si>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</si>
  <si>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</si>
  <si>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</si>
  <si>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</si>
  <si>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</si>
  <si>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</si>
  <si>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</si>
  <si>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</si>
  <si>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</si>
  <si>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</si>
  <si>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</si>
  <si>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</si>
  <si>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</si>
  <si>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</si>
  <si>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</si>
  <si>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</si>
  <si>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</si>
  <si>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</si>
  <si>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</si>
  <si>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</si>
  <si>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</si>
  <si>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</si>
  <si>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</si>
  <si>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</si>
  <si>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</si>
  <si>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</si>
  <si>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</si>
  <si>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</si>
  <si>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</si>
  <si>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</si>
  <si>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</si>
  <si>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</si>
  <si>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</si>
  <si>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</si>
  <si>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</si>
  <si>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</si>
  <si>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</si>
  <si>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</si>
  <si>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</si>
  <si>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</si>
  <si>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</si>
  <si>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</si>
  <si>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</si>
  <si>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</si>
  <si>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</si>
  <si>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</si>
  <si>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</si>
  <si>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</si>
  <si>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</si>
  <si>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</si>
  <si>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</si>
  <si>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</si>
  <si>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</si>
  <si>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</si>
  <si>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</si>
  <si>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</si>
  <si>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</si>
  <si>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</si>
  <si>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</si>
  <si>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</si>
  <si>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</si>
  <si>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</si>
  <si>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</si>
  <si>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</si>
  <si>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</si>
  <si>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</si>
  <si>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</si>
  <si>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</si>
  <si>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</si>
  <si>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</si>
  <si>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</si>
  <si>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</si>
  <si>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</si>
  <si>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</si>
  <si>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</si>
  <si>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</si>
  <si>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</si>
  <si>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</si>
  <si>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</si>
  <si>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</si>
  <si>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</si>
  <si>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</si>
  <si>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</si>
  <si>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</si>
  <si>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</si>
  <si>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</si>
  <si>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</si>
  <si>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</si>
  <si>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</si>
  <si>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</si>
  <si>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</si>
  <si>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</si>
  <si>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</si>
  <si>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</si>
  <si>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</si>
  <si>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</si>
  <si>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</si>
  <si>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</si>
  <si>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</si>
  <si>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</si>
  <si>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</si>
  <si>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</si>
  <si>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</si>
  <si>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</si>
  <si>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</si>
  <si>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</si>
  <si>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</si>
  <si>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</si>
  <si>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</si>
  <si>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</si>
  <si>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</si>
  <si>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</si>
  <si>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</si>
  <si>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</si>
  <si>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</si>
  <si>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</si>
  <si>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</si>
  <si>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</si>
  <si>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</si>
  <si>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</si>
  <si>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</si>
  <si>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</si>
  <si>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</si>
  <si>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</si>
  <si>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</si>
  <si>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</si>
  <si>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</si>
  <si>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</si>
  <si>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</si>
  <si>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</si>
  <si>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</si>
  <si>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</si>
  <si>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</si>
  <si>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</si>
  <si>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</si>
  <si>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</si>
  <si>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</si>
  <si>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</si>
  <si>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</si>
  <si>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</si>
  <si>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</si>
  <si>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</si>
  <si>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</si>
  <si>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</si>
  <si>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</si>
  <si>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</si>
  <si>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</si>
  <si>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</si>
  <si>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</si>
  <si>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</si>
  <si>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</si>
  <si>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</si>
  <si>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</si>
  <si>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</si>
  <si>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</si>
  <si>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</si>
  <si>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</si>
  <si>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</si>
  <si>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</si>
  <si>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</si>
  <si>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</si>
  <si>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</si>
  <si>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</si>
  <si>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</si>
  <si>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</si>
  <si>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</si>
  <si>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</si>
  <si>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</si>
  <si>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</si>
  <si>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</si>
  <si>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</si>
  <si>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</si>
  <si>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</si>
  <si>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</si>
  <si>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</si>
  <si>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</si>
  <si>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</si>
  <si>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</si>
  <si>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</si>
  <si>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</si>
  <si>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</si>
  <si>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</si>
  <si>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</si>
  <si>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</si>
  <si>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</si>
  <si>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</si>
  <si>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</si>
  <si>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</si>
  <si>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</si>
  <si>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</si>
  <si>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</si>
  <si>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</si>
  <si>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</si>
  <si>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</si>
  <si>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</si>
  <si>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</si>
  <si>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</si>
  <si>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</si>
  <si>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</si>
  <si>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</si>
  <si>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</si>
  <si>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</si>
  <si>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</si>
  <si>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</si>
  <si>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</si>
  <si>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</si>
  <si>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</si>
  <si>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</si>
  <si>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</si>
  <si>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</si>
  <si>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</si>
  <si>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</si>
  <si>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</si>
  <si>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</si>
  <si>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</si>
  <si>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</si>
  <si>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</si>
  <si>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</si>
  <si>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</si>
  <si>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</si>
  <si>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</si>
  <si>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</si>
  <si>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</si>
  <si>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</si>
  <si>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</si>
  <si>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</si>
  <si>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</si>
  <si>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</si>
  <si>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</si>
  <si>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</si>
  <si>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</si>
  <si>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</si>
  <si>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</si>
  <si>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</si>
  <si>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</si>
  <si>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</si>
  <si>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</si>
  <si>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</si>
  <si>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</si>
  <si>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</si>
  <si>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</si>
  <si>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</si>
  <si>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</si>
  <si>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</si>
  <si>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</si>
  <si>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</si>
  <si>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</si>
  <si>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</si>
  <si>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</si>
  <si>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</si>
  <si>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</si>
  <si>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</si>
  <si>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</si>
  <si>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</si>
  <si>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</si>
  <si>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</si>
  <si>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</si>
  <si>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</si>
  <si>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</si>
  <si>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</si>
  <si>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</si>
  <si>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</si>
  <si>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</si>
  <si>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</si>
  <si>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</si>
  <si>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</si>
  <si>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</si>
  <si>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</si>
  <si>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</si>
  <si>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</si>
  <si>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</si>
  <si>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</si>
  <si>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</si>
  <si>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</si>
  <si>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</si>
  <si>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</si>
  <si>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</si>
  <si>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</si>
  <si>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</si>
  <si>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</si>
  <si>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</si>
  <si>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</si>
  <si>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</si>
  <si>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</si>
  <si>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</si>
  <si>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</si>
  <si>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</si>
  <si>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</si>
  <si>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</si>
  <si>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</si>
  <si>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</si>
  <si>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</si>
  <si>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</si>
  <si>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</si>
  <si>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</si>
  <si>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</si>
  <si>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</si>
  <si>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</si>
  <si>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</si>
  <si>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</si>
  <si>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</si>
  <si>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</si>
  <si>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</si>
  <si>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</si>
  <si>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</si>
  <si>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</si>
  <si>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</si>
  <si>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</si>
  <si>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</si>
  <si>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</si>
  <si>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</si>
  <si>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</si>
  <si>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</si>
  <si>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</si>
  <si>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</si>
  <si>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</si>
  <si>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</si>
  <si>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</si>
  <si>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</si>
  <si>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</si>
  <si>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</si>
  <si>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</si>
  <si>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</si>
  <si>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</si>
  <si>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</si>
  <si>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</si>
  <si>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</si>
  <si>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</si>
  <si>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</si>
  <si>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</si>
  <si>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</si>
  <si>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</si>
  <si>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</si>
  <si>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</si>
  <si>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</si>
  <si>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</si>
  <si>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</si>
  <si>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</si>
  <si>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</si>
  <si>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</si>
  <si>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</si>
  <si>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</si>
  <si>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</si>
  <si>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</si>
  <si>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</si>
  <si>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</si>
  <si>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</si>
  <si>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</si>
  <si>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</si>
  <si>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</si>
  <si>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</si>
  <si>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</si>
  <si>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</si>
  <si>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</si>
  <si>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</si>
  <si>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</si>
  <si>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</si>
  <si>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</si>
  <si>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</si>
  <si>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</si>
  <si>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</si>
  <si>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</si>
  <si>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</si>
  <si>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</si>
  <si>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</si>
  <si>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</si>
  <si>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</si>
  <si>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</si>
  <si>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</si>
  <si>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</si>
  <si>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</si>
  <si>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</si>
  <si>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</si>
  <si>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</si>
  <si>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</si>
  <si>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</si>
  <si>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</si>
  <si>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</si>
  <si>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</si>
  <si>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</si>
  <si>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</si>
  <si>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</si>
  <si>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</si>
  <si>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</si>
  <si>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</si>
  <si>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</si>
  <si>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</si>
  <si>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</si>
  <si>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</si>
  <si>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</si>
  <si>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</si>
  <si>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</si>
  <si>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</si>
  <si>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</si>
  <si>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</si>
  <si>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</si>
  <si>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</si>
  <si>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</si>
  <si>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</si>
  <si>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</si>
  <si>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</si>
  <si>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</si>
  <si>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</si>
  <si>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</si>
  <si>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</si>
  <si>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</si>
  <si>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</si>
  <si>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</si>
  <si>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</si>
  <si>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</si>
  <si>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</si>
  <si>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</si>
  <si>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</si>
  <si>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</si>
  <si>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</si>
  <si>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</si>
  <si>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</si>
  <si>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</si>
  <si>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</si>
  <si>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</si>
  <si>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</si>
  <si>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</si>
  <si>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</si>
  <si>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</si>
  <si>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</si>
  <si>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</si>
  <si>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</si>
  <si>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</si>
  <si>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</si>
  <si>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</si>
  <si>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</si>
  <si>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</si>
  <si>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</si>
  <si>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</si>
  <si>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</si>
  <si>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</si>
  <si>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</si>
  <si>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</si>
  <si>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</si>
  <si>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</si>
  <si>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</si>
  <si>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</si>
  <si>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</si>
  <si>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</si>
  <si>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</si>
  <si>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</si>
  <si>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</si>
  <si>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</si>
  <si>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</si>
  <si>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</si>
  <si>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</si>
  <si>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</si>
  <si>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</si>
  <si>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</si>
  <si>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</si>
  <si>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</si>
  <si>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</si>
  <si>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</si>
  <si>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</si>
  <si>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</si>
  <si>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</si>
  <si>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</si>
  <si>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</si>
  <si>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</si>
  <si>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</si>
  <si>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</si>
  <si>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</si>
  <si>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</si>
  <si>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</si>
  <si>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</si>
  <si>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</si>
  <si>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</si>
  <si>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</si>
  <si>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</si>
  <si>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</si>
  <si>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</si>
  <si>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</si>
  <si>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</si>
  <si>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</si>
  <si>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</si>
  <si>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</si>
  <si>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</si>
  <si>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</si>
  <si>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</si>
  <si>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</si>
  <si>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</si>
  <si>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</si>
  <si>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</si>
  <si>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</si>
  <si>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</si>
  <si>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</si>
  <si>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</si>
  <si>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</si>
  <si>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</si>
  <si>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</si>
  <si>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</si>
  <si>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</si>
  <si>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</si>
  <si>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</si>
  <si>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</si>
  <si>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</si>
  <si>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</si>
  <si>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</si>
  <si>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</si>
  <si>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</si>
  <si>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</si>
  <si>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</si>
  <si>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</si>
  <si>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</si>
  <si>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</si>
  <si>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</si>
  <si>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</si>
  <si>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</si>
  <si>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</si>
  <si>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</si>
  <si>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</si>
  <si>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</si>
  <si>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</si>
  <si>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</si>
  <si>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</si>
  <si>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</si>
  <si>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</si>
  <si>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</si>
  <si>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</si>
  <si>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</si>
  <si>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</si>
  <si>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</si>
  <si>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</si>
  <si>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</si>
  <si>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</si>
  <si>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</si>
  <si>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</si>
  <si>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</si>
  <si>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</si>
  <si>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</si>
  <si>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</si>
  <si>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</si>
  <si>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</si>
  <si>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</si>
  <si>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</si>
  <si>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</si>
  <si>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</si>
  <si>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</si>
  <si>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</si>
  <si>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</si>
  <si>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</si>
  <si>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</si>
  <si>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</si>
  <si>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</si>
  <si>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</si>
  <si>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</si>
  <si>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</si>
  <si>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</si>
  <si>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</si>
  <si>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</si>
  <si>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</si>
  <si>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</si>
  <si>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</si>
  <si>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</si>
  <si>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</si>
  <si>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</si>
  <si>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</si>
  <si>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</si>
  <si>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</si>
  <si>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</si>
  <si>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</si>
  <si>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</si>
  <si>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</si>
  <si>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</si>
  <si>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</si>
  <si>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</si>
  <si>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</si>
  <si>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</si>
  <si>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</si>
  <si>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</si>
  <si>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</si>
  <si>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</si>
  <si>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</si>
  <si>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</si>
  <si>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</si>
  <si>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</si>
  <si>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</si>
  <si>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</si>
  <si>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</si>
  <si>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</si>
  <si>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</si>
  <si>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</si>
  <si>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</si>
  <si>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</si>
  <si>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</si>
  <si>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</si>
  <si>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</si>
  <si>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</si>
  <si>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</si>
  <si>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</si>
  <si>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</si>
  <si>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</si>
  <si>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</si>
  <si>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</si>
  <si>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</si>
  <si>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</si>
  <si>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</si>
  <si>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</si>
  <si>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</si>
  <si>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</si>
  <si>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</si>
  <si>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</si>
  <si>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</si>
  <si>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</si>
  <si>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</si>
  <si>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</si>
  <si>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</si>
  <si>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</si>
  <si>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</si>
  <si>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</si>
  <si>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</si>
  <si>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</si>
  <si>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</si>
  <si>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</si>
  <si>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</si>
  <si>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</si>
  <si>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</si>
  <si>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</si>
  <si>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</si>
  <si>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</si>
  <si>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</si>
  <si>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</si>
  <si>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</si>
  <si>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</si>
  <si>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</si>
  <si>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</si>
  <si>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</si>
  <si>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</si>
  <si>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</si>
  <si>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</si>
  <si>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</si>
  <si>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</si>
  <si>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</si>
  <si>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</si>
  <si>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</si>
  <si>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</si>
  <si>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</si>
  <si>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</si>
  <si>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</si>
  <si>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</si>
  <si>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</si>
  <si>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</si>
  <si>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</si>
  <si>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</si>
  <si>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</si>
  <si>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</si>
  <si>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</si>
  <si>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</si>
  <si>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</si>
  <si>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</si>
  <si>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</si>
  <si>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</si>
  <si>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</si>
  <si>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</si>
  <si>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</si>
  <si>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</si>
  <si>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</si>
  <si>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</si>
  <si>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</si>
  <si>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</si>
  <si>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</si>
  <si>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</si>
  <si>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</si>
  <si>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</si>
  <si>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</si>
  <si>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</si>
  <si>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</si>
  <si>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</si>
  <si>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</si>
  <si>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</si>
  <si>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</si>
  <si>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</si>
  <si>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</si>
  <si>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</si>
  <si>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</si>
  <si>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</si>
  <si>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</si>
  <si>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</si>
  <si>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</si>
  <si>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</si>
  <si>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</si>
  <si>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</si>
  <si>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</si>
  <si>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</si>
  <si>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</si>
  <si>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</si>
  <si>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</si>
  <si>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</si>
  <si>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</si>
  <si>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</si>
  <si>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</si>
  <si>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</si>
  <si>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</si>
  <si>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</si>
  <si>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</si>
  <si>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</si>
  <si>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</si>
  <si>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</si>
  <si>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</si>
  <si>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</si>
  <si>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</si>
  <si>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</si>
  <si>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</si>
  <si>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</si>
  <si>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</si>
  <si>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</si>
  <si>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</si>
  <si>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</si>
  <si>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</si>
  <si>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</si>
  <si>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</si>
  <si>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</si>
  <si>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</si>
  <si>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</si>
  <si>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</si>
  <si>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</si>
  <si>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</si>
  <si>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</si>
  <si>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</si>
  <si>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</si>
  <si>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</si>
  <si>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</si>
  <si>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</si>
  <si>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</si>
  <si>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</si>
  <si>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</si>
  <si>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</si>
  <si>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</si>
  <si>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</si>
  <si>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</si>
  <si>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</si>
  <si>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</si>
  <si>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</si>
  <si>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</si>
  <si>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</si>
  <si>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</si>
  <si>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</si>
  <si>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</si>
  <si>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</si>
  <si>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</si>
  <si>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</si>
  <si>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</si>
  <si>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</si>
  <si>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</si>
  <si>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</si>
  <si>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</si>
  <si>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</si>
  <si>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</si>
  <si>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</si>
  <si>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</si>
  <si>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</si>
  <si>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</si>
  <si>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</si>
  <si>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</si>
  <si>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</si>
  <si>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</si>
  <si>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</si>
  <si>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</si>
  <si>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</si>
  <si>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</si>
  <si>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</si>
  <si>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</si>
  <si>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</si>
  <si>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</si>
  <si>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</si>
  <si>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</si>
  <si>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</si>
  <si>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</si>
  <si>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</si>
  <si>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</si>
  <si>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</si>
  <si>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</si>
  <si>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</si>
  <si>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</si>
  <si>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</si>
  <si>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</si>
  <si>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</si>
  <si>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</si>
  <si>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</si>
  <si>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</si>
  <si>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</si>
  <si>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</si>
  <si>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</si>
  <si>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</si>
  <si>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</si>
  <si>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</si>
  <si>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</si>
  <si>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</si>
  <si>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</si>
  <si>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</si>
  <si>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</si>
  <si>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</si>
  <si>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</si>
  <si>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</si>
  <si>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</si>
  <si>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</si>
  <si>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</si>
  <si>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</si>
  <si>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</si>
  <si>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</si>
  <si>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</si>
  <si>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</si>
  <si>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</si>
  <si>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</si>
  <si>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</si>
  <si>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</si>
  <si>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</si>
  <si>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</si>
  <si>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</si>
  <si>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</si>
  <si>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</si>
  <si>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</si>
  <si>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</si>
  <si>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</si>
  <si>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</si>
  <si>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</si>
  <si>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</si>
  <si>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</si>
  <si>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</si>
  <si>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</si>
  <si>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</si>
  <si>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</si>
  <si>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</si>
  <si>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</si>
  <si>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</si>
  <si>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</si>
  <si>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</si>
  <si>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</si>
  <si>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</si>
  <si>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</si>
  <si>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</si>
  <si>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</si>
  <si>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</si>
  <si>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</si>
  <si>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</si>
  <si>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</si>
  <si>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</si>
  <si>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</si>
  <si>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</si>
  <si>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</si>
  <si>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</si>
  <si>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</si>
  <si>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</si>
  <si>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</si>
  <si>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</si>
  <si>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</si>
  <si>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</si>
  <si>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</si>
  <si>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</si>
  <si>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</si>
  <si>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</si>
  <si>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</si>
  <si>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</si>
  <si>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</si>
  <si>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</si>
  <si>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</si>
  <si>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</si>
  <si>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</si>
  <si>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</si>
  <si>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</si>
  <si>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</si>
  <si>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</si>
  <si>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</si>
  <si>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</si>
  <si>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</si>
  <si>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</si>
  <si>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</si>
  <si>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</si>
  <si>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</si>
  <si>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</si>
  <si>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</si>
  <si>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</si>
  <si>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</si>
  <si>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</si>
  <si>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</si>
  <si>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</si>
  <si>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</si>
  <si>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</si>
  <si>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</si>
  <si>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</si>
  <si>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</si>
  <si>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</si>
  <si>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</si>
  <si>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</si>
  <si>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</si>
  <si>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</si>
  <si>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</si>
  <si>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</si>
  <si>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</si>
  <si>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</si>
  <si>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</si>
  <si>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</si>
  <si>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</si>
  <si>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</si>
  <si>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</si>
  <si>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</si>
  <si>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</si>
  <si>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</si>
  <si>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</si>
  <si>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</si>
  <si>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</si>
  <si>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</si>
  <si>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</si>
  <si>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</si>
  <si>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</si>
  <si>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</si>
  <si>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</si>
  <si>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</si>
  <si>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</si>
  <si>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</si>
  <si>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</si>
  <si>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</si>
  <si>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</si>
  <si>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</si>
  <si>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</si>
  <si>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</si>
  <si>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</si>
  <si>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</si>
  <si>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</si>
  <si>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</si>
  <si>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</si>
  <si>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</si>
  <si>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</si>
  <si>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</si>
  <si>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</si>
  <si>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</si>
  <si>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</si>
  <si>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</si>
  <si>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</si>
  <si>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</si>
  <si>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</si>
  <si>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</si>
  <si>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</si>
  <si>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</si>
  <si>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</si>
  <si>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</si>
  <si>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</si>
  <si>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</si>
  <si>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</si>
  <si>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</si>
  <si>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</si>
  <si>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</si>
  <si>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</si>
  <si>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</si>
  <si>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</si>
  <si>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</si>
  <si>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</si>
  <si>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</si>
  <si>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</si>
  <si>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</si>
  <si>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</si>
  <si>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</si>
  <si>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</si>
  <si>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</si>
  <si>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</si>
  <si>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</si>
  <si>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</si>
  <si>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</si>
  <si>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</si>
  <si>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</si>
  <si>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</si>
  <si>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</si>
  <si>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</si>
  <si>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</si>
  <si>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</si>
  <si>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</si>
  <si>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</si>
  <si>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</si>
  <si>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</si>
  <si>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</si>
  <si>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</si>
  <si>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</si>
  <si>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</si>
  <si>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</si>
  <si>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</si>
  <si>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</si>
  <si>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</si>
  <si>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</si>
  <si>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</si>
  <si>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</si>
  <si>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</si>
  <si>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</si>
  <si>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</si>
  <si>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</si>
  <si>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</si>
  <si>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</si>
  <si>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</si>
  <si>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</si>
  <si>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</si>
  <si>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</si>
  <si>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</si>
  <si>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</si>
  <si>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</si>
  <si>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</si>
  <si>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</si>
  <si>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</si>
  <si>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</si>
  <si>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</si>
  <si>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</si>
  <si>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</si>
  <si>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</si>
  <si>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</si>
  <si>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</si>
  <si>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</si>
  <si>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</si>
  <si>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</si>
  <si>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</si>
  <si>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</si>
  <si>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</si>
  <si>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</si>
  <si>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</si>
  <si>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</si>
  <si>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</si>
  <si>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</si>
  <si>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</si>
  <si>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</si>
  <si>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</si>
  <si>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</si>
  <si>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</si>
  <si>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</si>
  <si>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</si>
  <si>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</si>
  <si>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</si>
  <si>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</si>
  <si>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</si>
  <si>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</si>
  <si>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</si>
  <si>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</si>
  <si>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</si>
  <si>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</si>
  <si>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</si>
  <si>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</si>
  <si>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</si>
  <si>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</si>
  <si>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</si>
  <si>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</si>
  <si>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</si>
  <si>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</si>
  <si>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</si>
  <si>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</si>
  <si>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</si>
  <si>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</si>
  <si>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</si>
  <si>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</si>
  <si>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</si>
  <si>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</si>
  <si>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</si>
  <si>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</si>
  <si>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</si>
  <si>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</si>
  <si>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</si>
  <si>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</si>
  <si>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</si>
  <si>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</si>
  <si>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</si>
  <si>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</si>
  <si>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</si>
  <si>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</si>
  <si>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</si>
  <si>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</si>
  <si>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</si>
  <si>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</si>
  <si>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</si>
  <si>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</si>
  <si>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</si>
  <si>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</si>
  <si>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</si>
  <si>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</si>
  <si>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</si>
  <si>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</si>
  <si>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</si>
  <si>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</si>
  <si>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</si>
  <si>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</si>
  <si>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</si>
  <si>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</si>
  <si>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</si>
  <si>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</si>
  <si>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</si>
  <si>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</si>
  <si>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</si>
  <si>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</si>
  <si>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</si>
  <si>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</si>
  <si>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</si>
  <si>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</si>
  <si>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</si>
  <si>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</si>
  <si>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</si>
  <si>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</si>
  <si>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</si>
  <si>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</si>
  <si>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</si>
  <si>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</si>
  <si>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</si>
  <si>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</si>
  <si>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</si>
  <si>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</si>
  <si>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</si>
  <si>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</si>
  <si>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</si>
  <si>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</si>
  <si>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</si>
  <si>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</si>
  <si>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</si>
  <si>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</si>
  <si>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</si>
  <si>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</si>
  <si>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</si>
  <si>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</si>
  <si>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</si>
  <si>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</si>
  <si>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</si>
  <si>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</si>
  <si>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</si>
  <si>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</si>
  <si>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</si>
  <si>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</si>
  <si>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</si>
  <si>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</si>
  <si>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</si>
  <si>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</si>
  <si>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</si>
  <si>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</si>
  <si>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</si>
  <si>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</si>
  <si>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</si>
  <si>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</si>
  <si>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</si>
  <si>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</si>
  <si>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</si>
  <si>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</si>
  <si>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</si>
  <si>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</si>
  <si>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</si>
  <si>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</si>
  <si>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</si>
  <si>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</si>
  <si>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</si>
  <si>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</si>
  <si>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</si>
  <si>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</si>
  <si>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</si>
  <si>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</si>
  <si>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</si>
  <si>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</si>
  <si>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</si>
  <si>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</si>
  <si>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</si>
  <si>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</si>
  <si>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</si>
  <si>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</si>
  <si>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</si>
  <si>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</si>
  <si>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</si>
  <si>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</si>
  <si>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</si>
  <si>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</si>
  <si>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</si>
  <si>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</si>
  <si>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</si>
  <si>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</si>
  <si>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</si>
  <si>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</si>
  <si>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</si>
  <si>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</si>
  <si>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</si>
  <si>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</si>
  <si>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</si>
  <si>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</si>
  <si>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</si>
  <si>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</si>
  <si>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</si>
  <si>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</si>
  <si>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</si>
  <si>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</si>
  <si>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</si>
  <si>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</si>
  <si>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</si>
  <si>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</si>
  <si>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</si>
  <si>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</si>
  <si>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</si>
  <si>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</si>
  <si>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</si>
  <si>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</si>
  <si>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</si>
  <si>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</si>
  <si>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</si>
  <si>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</si>
  <si>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</si>
  <si>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</si>
  <si>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</si>
  <si>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</si>
  <si>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</si>
  <si>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</si>
  <si>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</si>
  <si>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</si>
  <si>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</si>
  <si>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</si>
  <si>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</si>
  <si>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</si>
  <si>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</si>
  <si>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</si>
  <si>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</si>
  <si>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</si>
  <si>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</si>
  <si>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</si>
  <si>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</si>
  <si>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</si>
  <si>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</si>
  <si>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</si>
  <si>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</si>
  <si>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</si>
  <si>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</si>
  <si>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</si>
  <si>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</si>
  <si>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</si>
  <si>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</si>
  <si>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</si>
  <si>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</si>
  <si>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</si>
  <si>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</si>
  <si>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</si>
  <si>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</si>
  <si>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</si>
  <si>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</si>
  <si>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</si>
  <si>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</si>
  <si>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</si>
  <si>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</si>
  <si>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</si>
  <si>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</si>
  <si>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</si>
  <si>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</si>
  <si>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</si>
  <si>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</si>
  <si>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</si>
  <si>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</si>
  <si>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</si>
  <si>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</si>
  <si>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</si>
  <si>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</si>
  <si>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</si>
  <si>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</si>
  <si>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</si>
  <si>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</si>
  <si>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</si>
  <si>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</si>
  <si>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</si>
  <si>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</si>
  <si>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</si>
  <si>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</si>
  <si>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</si>
  <si>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</si>
  <si>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</si>
  <si>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</si>
  <si>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</si>
  <si>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</si>
  <si>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</si>
  <si>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</si>
  <si>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</si>
  <si>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</si>
  <si>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</si>
  <si>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</si>
  <si>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</si>
  <si>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</si>
  <si>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</si>
  <si>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</si>
  <si>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</si>
  <si>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</si>
  <si>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</si>
  <si>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</si>
  <si>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</si>
  <si>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</si>
  <si>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</si>
  <si>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</si>
  <si>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</si>
  <si>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</si>
  <si>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</si>
  <si>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</si>
  <si>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</si>
  <si>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</si>
  <si>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</si>
  <si>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</si>
  <si>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</si>
  <si>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</si>
  <si>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</si>
  <si>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</si>
  <si>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</si>
  <si>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</si>
  <si>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</si>
  <si>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</si>
  <si>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</si>
  <si>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</si>
  <si>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</si>
  <si>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</si>
  <si>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</si>
  <si>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</si>
  <si>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</si>
  <si>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</si>
  <si>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</si>
  <si>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</si>
  <si>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</si>
  <si>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</si>
  <si>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</si>
  <si>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</si>
  <si>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</si>
  <si>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</si>
  <si>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</si>
  <si>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</si>
  <si>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</si>
  <si>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</si>
  <si>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</si>
  <si>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</si>
  <si>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</si>
  <si>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</si>
  <si>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</si>
  <si>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</si>
  <si>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</si>
  <si>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</si>
  <si>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</si>
  <si>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</si>
  <si>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</si>
  <si>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</si>
  <si>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</si>
  <si>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</si>
  <si>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</si>
  <si>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</si>
  <si>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</si>
  <si>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</si>
  <si>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</si>
  <si>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</si>
  <si>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</si>
  <si>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</si>
  <si>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</si>
  <si>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</si>
  <si>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</si>
  <si>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</si>
  <si>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</si>
  <si>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</si>
  <si>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</si>
  <si>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</si>
  <si>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</si>
  <si>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</si>
  <si>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</si>
  <si>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</si>
  <si>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</si>
  <si>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</si>
  <si>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</si>
  <si>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</si>
  <si>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</si>
  <si>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</si>
  <si>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</si>
  <si>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</si>
  <si>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</si>
  <si>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</si>
  <si>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</si>
  <si>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</si>
  <si>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</si>
  <si>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</si>
  <si>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</si>
  <si>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</si>
  <si>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</si>
  <si>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</si>
  <si>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</si>
  <si>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</si>
  <si>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</si>
  <si>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</si>
  <si>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</si>
  <si>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</si>
  <si>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</si>
  <si>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</si>
  <si>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</si>
  <si>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</si>
  <si>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</si>
  <si>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</si>
  <si>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</si>
  <si>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</si>
  <si>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</si>
  <si>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</si>
  <si>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</si>
  <si>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</si>
  <si>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</si>
  <si>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</si>
  <si>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</si>
  <si>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</si>
  <si>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</si>
  <si>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</si>
  <si>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</si>
  <si>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</si>
  <si>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</si>
  <si>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</si>
  <si>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</si>
  <si>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</si>
  <si>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</si>
  <si>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</si>
  <si>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</si>
  <si>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</si>
  <si>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</si>
  <si>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</si>
  <si>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</si>
  <si>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</si>
  <si>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</si>
  <si>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</si>
  <si>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</si>
  <si>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</si>
  <si>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</si>
  <si>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</si>
  <si>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</si>
  <si>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</si>
  <si>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</si>
  <si>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</si>
  <si>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</si>
  <si>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</si>
  <si>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</si>
  <si>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</si>
  <si>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</si>
  <si>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</si>
  <si>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</si>
  <si>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</si>
  <si>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</si>
  <si>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</si>
  <si>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</si>
  <si>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</si>
  <si>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</si>
  <si>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</si>
  <si>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</si>
  <si>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</si>
  <si>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</si>
  <si>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</si>
  <si>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</si>
  <si>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</si>
  <si>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</si>
  <si>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</si>
  <si>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</si>
  <si>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</si>
  <si>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</si>
  <si>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</si>
  <si>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</si>
  <si>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</si>
  <si>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</si>
  <si>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</si>
  <si>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</si>
  <si>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</si>
  <si>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</si>
  <si>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</si>
  <si>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</si>
  <si>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</si>
  <si>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</si>
  <si>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</si>
  <si>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</si>
  <si>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</si>
  <si>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</si>
  <si>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</si>
  <si>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</si>
  <si>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</si>
  <si>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</si>
  <si>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</si>
  <si>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</si>
  <si>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</si>
  <si>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</si>
  <si>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</si>
  <si>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</si>
  <si>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</si>
  <si>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</si>
  <si>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</si>
  <si>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</si>
  <si>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</si>
  <si>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</si>
  <si>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</si>
  <si>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</si>
  <si>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</si>
  <si>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</si>
  <si>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</si>
  <si>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</si>
  <si>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</si>
  <si>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</si>
  <si>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</si>
  <si>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</si>
  <si>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</si>
  <si>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</si>
  <si>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</si>
  <si>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</si>
  <si>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</si>
  <si>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</si>
  <si>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</si>
  <si>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</si>
  <si>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</si>
  <si>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</si>
  <si>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</si>
  <si>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</si>
  <si>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</si>
  <si>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</si>
  <si>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</si>
  <si>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</si>
  <si>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</si>
  <si>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</si>
  <si>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</si>
  <si>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</si>
  <si>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</si>
  <si>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</si>
  <si>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</si>
  <si>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</si>
  <si>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</si>
  <si>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</si>
  <si>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</si>
  <si>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</si>
  <si>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</si>
  <si>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</si>
  <si>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</si>
  <si>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</si>
  <si>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</si>
  <si>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</si>
  <si>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</si>
  <si>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</si>
  <si>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</si>
  <si>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</si>
  <si>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</si>
  <si>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</si>
  <si>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</si>
  <si>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</si>
  <si>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</si>
  <si>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</si>
  <si>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</si>
  <si>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</si>
  <si>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</si>
  <si>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</si>
  <si>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</si>
  <si>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</si>
  <si>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</si>
  <si>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</si>
  <si>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</si>
  <si>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</si>
  <si>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</si>
  <si>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</si>
  <si>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</si>
  <si>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</si>
  <si>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</si>
  <si>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</si>
  <si>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</si>
  <si>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</si>
  <si>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</si>
  <si>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</si>
  <si>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</si>
  <si>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</si>
  <si>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</si>
  <si>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</si>
  <si>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</si>
  <si>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</si>
  <si>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</si>
  <si>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</si>
  <si>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</si>
  <si>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</si>
  <si>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</si>
  <si>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</si>
  <si>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</si>
  <si>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</si>
  <si>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</si>
  <si>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</si>
  <si>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</si>
  <si>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</si>
  <si>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</si>
  <si>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</si>
  <si>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</si>
  <si>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</si>
  <si>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</si>
  <si>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</si>
  <si>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</si>
  <si>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</si>
  <si>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</si>
  <si>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</si>
  <si>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</si>
  <si>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</si>
  <si>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</si>
  <si>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</si>
  <si>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</si>
  <si>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</si>
  <si>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</si>
  <si>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</si>
  <si>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</si>
  <si>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</si>
  <si>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</si>
  <si>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</si>
  <si>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</si>
  <si>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</si>
  <si>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</si>
  <si>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</si>
  <si>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</si>
  <si>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</si>
  <si>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</si>
  <si>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</si>
  <si>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</si>
  <si>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</si>
  <si>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</si>
  <si>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</si>
  <si>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</si>
  <si>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</si>
  <si>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</si>
  <si>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</si>
  <si>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</si>
  <si>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</si>
  <si>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</si>
  <si>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</si>
  <si>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</si>
  <si>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</si>
  <si>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</si>
  <si>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</si>
  <si>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</si>
  <si>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</si>
  <si>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</si>
  <si>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</si>
  <si>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</si>
  <si>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</si>
  <si>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</si>
  <si>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</si>
  <si>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</si>
  <si>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</si>
  <si>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</si>
  <si>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</si>
  <si>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</si>
  <si>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</si>
  <si>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</si>
  <si>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</si>
  <si>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</si>
  <si>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</si>
  <si>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</si>
  <si>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</si>
  <si>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</si>
  <si>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</si>
  <si>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</si>
  <si>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</si>
  <si>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</si>
  <si>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</si>
  <si>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</si>
  <si>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</si>
  <si>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</si>
  <si>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</si>
  <si>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</si>
  <si>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</si>
  <si>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</si>
  <si>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</si>
  <si>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</si>
  <si>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</si>
  <si>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</si>
  <si>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</si>
  <si>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</si>
  <si>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</si>
  <si>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</si>
  <si>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</si>
  <si>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</si>
  <si>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</si>
  <si>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</si>
  <si>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</si>
  <si>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</si>
  <si>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</si>
  <si>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</si>
  <si>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</si>
  <si>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</si>
  <si>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</si>
  <si>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</si>
  <si>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</si>
  <si>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</si>
  <si>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</si>
  <si>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</si>
  <si>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</si>
  <si>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</si>
  <si>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</si>
  <si>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</si>
  <si>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</si>
  <si>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</si>
  <si>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</si>
  <si>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</si>
  <si>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</si>
  <si>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</si>
  <si>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</si>
  <si>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</si>
  <si>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</si>
  <si>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</si>
  <si>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</si>
  <si>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</si>
  <si>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</si>
  <si>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</si>
  <si>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</si>
  <si>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</si>
  <si>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</si>
  <si>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</si>
  <si>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</si>
  <si>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</si>
  <si>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</si>
  <si>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</si>
  <si>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</si>
  <si>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</si>
  <si>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</si>
  <si>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</si>
  <si>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</si>
  <si>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</si>
  <si>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</si>
  <si>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</si>
  <si>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</si>
  <si>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</si>
  <si>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</si>
  <si>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</si>
  <si>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</si>
  <si>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</si>
  <si>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</si>
  <si>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</si>
  <si>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</si>
  <si>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</si>
  <si>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</si>
  <si>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</si>
  <si>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</si>
  <si>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</si>
  <si>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</si>
  <si>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</si>
  <si>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</si>
  <si>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</si>
  <si>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</si>
  <si>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</si>
  <si>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</si>
  <si>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</si>
  <si>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</si>
  <si>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</si>
  <si>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</si>
  <si>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</si>
  <si>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</si>
  <si>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</si>
  <si>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</si>
  <si>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</si>
  <si>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</si>
  <si>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</si>
  <si>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</si>
  <si>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</si>
  <si>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</si>
  <si>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</si>
  <si>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</si>
  <si>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</si>
  <si>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</si>
  <si>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</si>
  <si>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</si>
  <si>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</si>
  <si>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</si>
  <si>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</si>
  <si>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</si>
  <si>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</si>
  <si>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</si>
  <si>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</si>
  <si>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</si>
  <si>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</si>
  <si>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</si>
  <si>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</si>
  <si>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</si>
  <si>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</si>
  <si>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</si>
  <si>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</si>
  <si>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</si>
  <si>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</si>
  <si>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</si>
  <si>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</si>
  <si>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</si>
  <si>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</si>
  <si>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</si>
  <si>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</si>
  <si>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</si>
  <si>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</si>
  <si>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</si>
  <si>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</si>
  <si>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</si>
  <si>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</si>
  <si>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</si>
  <si>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</si>
  <si>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</si>
  <si>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</si>
  <si>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</si>
  <si>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</si>
  <si>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</si>
  <si>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</si>
  <si>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</si>
  <si>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</si>
  <si>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</si>
  <si>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</si>
  <si>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</si>
  <si>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</si>
  <si>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</si>
  <si>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</si>
  <si>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</si>
  <si>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</si>
  <si>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</si>
  <si>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</si>
  <si>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</si>
  <si>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</si>
  <si>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</si>
  <si>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</si>
  <si>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</si>
  <si>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</si>
  <si>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</si>
  <si>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</si>
  <si>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</si>
  <si>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</si>
  <si>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</si>
  <si>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</si>
  <si>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</si>
  <si>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</si>
  <si>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</si>
  <si>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</si>
  <si>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</si>
  <si>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</si>
  <si>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</si>
  <si>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</si>
  <si>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</si>
  <si>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</si>
  <si>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</si>
  <si>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</si>
  <si>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</si>
  <si>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</si>
  <si>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</si>
  <si>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</si>
  <si>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</si>
  <si>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</si>
  <si>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</si>
  <si>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</si>
  <si>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</si>
  <si>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</si>
  <si>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</si>
  <si>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</si>
  <si>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</si>
  <si>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</si>
  <si>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</si>
  <si>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</si>
  <si>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</si>
  <si>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</si>
  <si>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</si>
  <si>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</si>
  <si>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</si>
  <si>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</si>
  <si>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</si>
  <si>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</si>
  <si>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</si>
  <si>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</si>
  <si>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</si>
  <si>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</si>
  <si>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</si>
  <si>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</si>
  <si>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</si>
  <si>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</si>
  <si>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</si>
  <si>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</si>
  <si>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</si>
  <si>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</si>
  <si>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</si>
  <si>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</si>
  <si>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</si>
  <si>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</si>
  <si>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</si>
  <si>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</si>
  <si>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</si>
  <si>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</si>
  <si>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</si>
  <si>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</si>
  <si>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</si>
  <si>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</si>
  <si>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</si>
  <si>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</si>
  <si>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</si>
  <si>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</si>
  <si>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</si>
  <si>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</si>
  <si>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</si>
  <si>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</si>
  <si>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</si>
  <si>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</si>
  <si>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</si>
  <si>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</si>
  <si>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</si>
  <si>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</si>
  <si>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</si>
  <si>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</si>
  <si>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</si>
  <si>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</si>
  <si>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</si>
  <si>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</si>
  <si>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</si>
  <si>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</si>
  <si>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</si>
  <si>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</si>
  <si>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</si>
  <si>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</si>
  <si>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</si>
  <si>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</si>
  <si>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</si>
  <si>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</si>
  <si>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</si>
  <si>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</si>
  <si>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</si>
  <si>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</si>
  <si>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</si>
  <si>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</si>
  <si>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</si>
  <si>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</si>
  <si>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</si>
  <si>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</si>
  <si>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</si>
  <si>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</si>
  <si>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</si>
  <si>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</si>
  <si>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</si>
  <si>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</si>
  <si>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</si>
  <si>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</si>
  <si>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</si>
  <si>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</si>
  <si>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</si>
  <si>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</si>
  <si>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</si>
  <si>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</si>
  <si>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</si>
  <si>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</si>
  <si>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</si>
  <si>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</si>
  <si>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</si>
  <si>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</si>
  <si>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</si>
  <si>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</si>
  <si>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</si>
  <si>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</si>
  <si>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</si>
  <si>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</si>
  <si>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</si>
  <si>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</si>
  <si>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</si>
  <si>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</si>
  <si>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</si>
  <si>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</si>
  <si>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</si>
  <si>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</si>
  <si>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</si>
  <si>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</si>
  <si>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</si>
  <si>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</si>
  <si>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</si>
  <si>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</si>
  <si>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</si>
  <si>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</si>
  <si>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</si>
  <si>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</si>
  <si>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</si>
  <si>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</si>
  <si>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</si>
  <si>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</si>
  <si>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</si>
  <si>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</si>
  <si>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</si>
  <si>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</si>
  <si>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</si>
  <si>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</si>
  <si>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</si>
  <si>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</si>
  <si>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</si>
  <si>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</si>
  <si>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</si>
  <si>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</si>
  <si>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</si>
  <si>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</si>
  <si>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</si>
  <si>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</si>
  <si>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</si>
  <si>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</si>
  <si>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</si>
  <si>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</si>
  <si>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</si>
  <si>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</si>
  <si>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</si>
  <si>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</si>
  <si>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</si>
  <si>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</si>
  <si>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</si>
  <si>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</si>
  <si>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</si>
  <si>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</si>
  <si>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</si>
  <si>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</si>
  <si>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</si>
  <si>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</si>
  <si>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</si>
  <si>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</si>
  <si>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</si>
  <si>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</si>
  <si>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</si>
  <si>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</si>
  <si>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</si>
  <si>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</si>
  <si>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</si>
  <si>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</si>
  <si>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</si>
  <si>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</si>
  <si>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</si>
  <si>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</si>
  <si>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</si>
  <si>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</si>
  <si>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</si>
  <si>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</si>
  <si>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</si>
  <si>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</si>
  <si>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</si>
  <si>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</si>
  <si>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</si>
  <si>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</si>
  <si>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</si>
  <si>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</si>
  <si>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</si>
  <si>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</si>
  <si>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</si>
  <si>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</si>
  <si>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</si>
  <si>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</si>
  <si>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</si>
  <si>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</si>
  <si>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</si>
  <si>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</si>
  <si>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</si>
  <si>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</si>
  <si>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</si>
  <si>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</si>
  <si>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</si>
  <si>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</si>
  <si>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</si>
  <si>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</si>
  <si>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</si>
  <si>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</si>
  <si>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</si>
  <si>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</si>
  <si>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</si>
  <si>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</si>
  <si>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</si>
  <si>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</si>
  <si>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</si>
  <si>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</si>
  <si>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</si>
  <si>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</si>
  <si>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</si>
  <si>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</si>
  <si>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</si>
  <si>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</si>
  <si>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</si>
  <si>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</si>
  <si>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</si>
  <si>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</si>
  <si>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</si>
  <si>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</si>
  <si>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</si>
  <si>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</si>
  <si>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</si>
  <si>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</si>
  <si>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</si>
  <si>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</si>
  <si>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</si>
  <si>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</si>
  <si>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</si>
  <si>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</si>
  <si>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</si>
  <si>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</si>
  <si>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</si>
  <si>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</si>
  <si>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</si>
  <si>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</si>
  <si>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</si>
  <si>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</si>
  <si>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</si>
  <si>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</si>
  <si>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</si>
  <si>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</si>
  <si>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</si>
  <si>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</si>
  <si>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</si>
  <si>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</si>
  <si>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</si>
  <si>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</si>
  <si>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</si>
  <si>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</si>
  <si>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</si>
  <si>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</si>
  <si>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</si>
  <si>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</si>
  <si>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</si>
  <si>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</si>
  <si>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</si>
  <si>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</si>
  <si>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</si>
  <si>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</si>
  <si>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</si>
  <si>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</si>
  <si>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</si>
  <si>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</si>
  <si>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</si>
  <si>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</si>
  <si>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</si>
  <si>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</si>
  <si>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</si>
  <si>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</si>
  <si>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</si>
  <si>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</si>
  <si>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</si>
  <si>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</si>
  <si>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</si>
  <si>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</si>
  <si>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</si>
  <si>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</si>
  <si>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</si>
  <si>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</si>
  <si>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</si>
  <si>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</si>
  <si>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</si>
  <si>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</si>
  <si>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</si>
  <si>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</si>
  <si>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</si>
  <si>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</si>
  <si>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</si>
  <si>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</si>
  <si>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</si>
  <si>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</si>
  <si>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</si>
  <si>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</si>
  <si>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</si>
  <si>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</si>
  <si>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</si>
  <si>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</si>
  <si>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</si>
  <si>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</si>
  <si>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</si>
  <si>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</si>
  <si>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</si>
  <si>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</si>
  <si>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</si>
  <si>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</si>
  <si>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</si>
  <si>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</si>
  <si>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</si>
  <si>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</si>
  <si>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</si>
  <si>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</si>
  <si>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</si>
  <si>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</si>
  <si>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</si>
  <si>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</si>
  <si>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</si>
  <si>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</si>
  <si>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</si>
  <si>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</si>
  <si>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</si>
  <si>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</si>
  <si>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</si>
  <si>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</si>
  <si>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</si>
  <si>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</si>
  <si>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</si>
  <si>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</si>
  <si>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</si>
  <si>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</si>
  <si>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</si>
  <si>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</si>
  <si>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</si>
  <si>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</si>
  <si>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</si>
  <si>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</si>
  <si>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</si>
  <si>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</si>
  <si>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</si>
  <si>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</si>
  <si>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</si>
  <si>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</si>
  <si>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</si>
  <si>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</si>
  <si>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</si>
  <si>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</si>
  <si>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</si>
  <si>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</si>
  <si>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</si>
  <si>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</si>
  <si>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</si>
  <si>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</si>
  <si>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</si>
  <si>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</si>
  <si>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</si>
  <si>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</si>
  <si>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</si>
  <si>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</si>
  <si>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</si>
  <si>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</si>
  <si>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</si>
  <si>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</si>
  <si>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</si>
  <si>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</si>
  <si>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</si>
  <si>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</si>
  <si>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</si>
  <si>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</si>
  <si>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</si>
  <si>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</si>
  <si>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</si>
  <si>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</si>
  <si>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</si>
  <si>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</si>
  <si>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</si>
  <si>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</si>
  <si>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</si>
  <si>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</si>
  <si>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</si>
  <si>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</si>
  <si>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</si>
  <si>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</si>
  <si>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</si>
  <si>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</si>
  <si>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</si>
  <si>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</si>
  <si>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</si>
  <si>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</si>
  <si>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</si>
  <si>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</si>
  <si>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</si>
  <si>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</si>
  <si>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</si>
  <si>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</si>
  <si>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</si>
  <si>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</si>
  <si>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</si>
  <si>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</si>
  <si>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</si>
  <si>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</si>
  <si>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</si>
  <si>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</si>
  <si>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</si>
  <si>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</si>
  <si>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</si>
  <si>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</si>
  <si>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</si>
  <si>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</si>
  <si>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</si>
  <si>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</si>
  <si>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</si>
  <si>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</si>
  <si>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</si>
  <si>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</si>
  <si>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</si>
  <si>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</si>
  <si>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</si>
  <si>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</si>
  <si>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</si>
  <si>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</si>
  <si>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</si>
  <si>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</si>
  <si>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</si>
  <si>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</si>
  <si>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</si>
  <si>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</si>
  <si>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</si>
  <si>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</si>
  <si>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</si>
  <si>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</si>
  <si>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</si>
  <si>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</si>
  <si>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</si>
  <si>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</si>
  <si>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</si>
  <si>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</si>
  <si>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</si>
  <si>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</si>
  <si>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</si>
  <si>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</si>
  <si>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</si>
  <si>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</si>
  <si>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</si>
  <si>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</si>
  <si>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</si>
  <si>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</si>
  <si>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</si>
  <si>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</si>
  <si>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</si>
  <si>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</si>
  <si>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</si>
  <si>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</si>
  <si>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</si>
  <si>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</si>
  <si>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</si>
  <si>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</si>
  <si>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</si>
  <si>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</si>
  <si>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</si>
  <si>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</si>
  <si>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</si>
  <si>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</si>
  <si>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</si>
  <si>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</si>
  <si>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</si>
  <si>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</si>
  <si>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</si>
  <si>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</si>
  <si>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</si>
  <si>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</si>
  <si>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</si>
  <si>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</si>
  <si>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</si>
  <si>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</si>
  <si>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</si>
  <si>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</si>
  <si>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</si>
  <si>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</si>
  <si>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</si>
  <si>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</si>
  <si>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</si>
  <si>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</si>
  <si>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</si>
  <si>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</si>
  <si>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</si>
  <si>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</si>
  <si>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</si>
  <si>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</si>
  <si>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</si>
  <si>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</si>
  <si>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</si>
  <si>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</si>
  <si>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</si>
  <si>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</si>
  <si>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</si>
  <si>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</si>
  <si>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</si>
  <si>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</si>
  <si>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</si>
  <si>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</si>
  <si>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</si>
  <si>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</si>
  <si>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</si>
  <si>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</si>
  <si>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</si>
  <si>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</si>
  <si>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</si>
  <si>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</si>
  <si>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</si>
  <si>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</si>
  <si>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</si>
  <si>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</si>
  <si>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</si>
  <si>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</si>
  <si>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</si>
  <si>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</si>
  <si>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</si>
  <si>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</si>
  <si>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</si>
  <si>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</si>
  <si>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</si>
  <si>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</si>
  <si>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</si>
  <si>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</si>
  <si>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</si>
  <si>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</si>
  <si>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</si>
  <si>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</si>
  <si>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</si>
  <si>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</si>
  <si>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</si>
  <si>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</si>
  <si>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</si>
  <si>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</si>
  <si>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</si>
  <si>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</si>
  <si>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</si>
  <si>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</si>
  <si>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</si>
  <si>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</si>
  <si>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</si>
  <si>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</si>
  <si>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</si>
  <si>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</si>
  <si>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</si>
  <si>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</si>
  <si>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</si>
  <si>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</si>
  <si>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</si>
  <si>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</si>
  <si>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</si>
  <si>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</si>
  <si>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</si>
  <si>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</si>
  <si>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</si>
  <si>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</si>
  <si>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</si>
  <si>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</si>
  <si>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</si>
  <si>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</si>
  <si>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</si>
  <si>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</si>
  <si>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</si>
  <si>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</si>
  <si>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</si>
  <si>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</si>
  <si>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</si>
  <si>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</si>
  <si>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</si>
  <si>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</si>
  <si>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</si>
  <si>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</si>
  <si>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</si>
  <si>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</si>
  <si>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</si>
  <si>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</si>
  <si>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</si>
  <si>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</si>
  <si>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</si>
  <si>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</si>
  <si>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</si>
  <si>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</si>
  <si>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</si>
  <si>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</si>
  <si>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</si>
  <si>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</si>
  <si>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</si>
  <si>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</si>
  <si>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</si>
  <si>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</si>
  <si>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</si>
  <si>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</si>
  <si>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</si>
  <si>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</si>
  <si>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</si>
  <si>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</si>
  <si>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</si>
  <si>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</si>
  <si>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</si>
  <si>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</si>
  <si>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</si>
  <si>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</si>
  <si>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</si>
  <si>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</si>
  <si>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</si>
  <si>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</si>
  <si>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</si>
  <si>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</si>
  <si>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</si>
  <si>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</si>
  <si>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</si>
  <si>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</si>
  <si>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</si>
  <si>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</si>
  <si>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</si>
  <si>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</si>
  <si>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</si>
  <si>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</si>
  <si>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</si>
  <si>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</si>
  <si>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</si>
  <si>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</si>
  <si>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</si>
  <si>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</si>
  <si>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</si>
  <si>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</si>
  <si>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</si>
  <si>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</si>
  <si>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</si>
  <si>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</si>
  <si>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</si>
  <si>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</si>
  <si>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</si>
  <si>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</si>
  <si>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</si>
  <si>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</si>
  <si>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</si>
  <si>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</si>
  <si>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</si>
  <si>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</si>
  <si>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</si>
  <si>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</si>
  <si>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</si>
  <si>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</si>
  <si>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</si>
  <si>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</si>
  <si>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</si>
  <si>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</si>
  <si>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</si>
  <si>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</si>
  <si>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</si>
  <si>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</si>
  <si>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</si>
  <si>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</si>
  <si>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</si>
  <si>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</si>
  <si>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</si>
  <si>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</si>
  <si>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</si>
  <si>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</si>
  <si>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</si>
  <si>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</si>
  <si>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</si>
  <si>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</si>
  <si>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</si>
  <si>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</si>
  <si>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</si>
  <si>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</si>
  <si>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</si>
  <si>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</si>
  <si>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</si>
  <si>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</si>
  <si>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</si>
  <si>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</si>
  <si>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</si>
  <si>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</si>
  <si>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</si>
  <si>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</si>
  <si>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</si>
  <si>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</si>
  <si>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</si>
  <si>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</si>
  <si>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</si>
  <si>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</si>
  <si>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</si>
  <si>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</si>
  <si>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</si>
  <si>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</si>
  <si>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</si>
  <si>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</si>
  <si>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</si>
  <si>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</si>
  <si>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</si>
  <si>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</si>
  <si>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</si>
  <si>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</si>
  <si>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</si>
  <si>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</si>
  <si>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</si>
  <si>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</si>
  <si>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</si>
  <si>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</si>
  <si>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</si>
  <si>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</si>
  <si>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</si>
  <si>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</si>
  <si>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</si>
  <si>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</si>
  <si>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</si>
  <si>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</si>
  <si>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</si>
  <si>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</si>
  <si>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</si>
  <si>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</si>
  <si>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</si>
  <si>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</si>
  <si>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</si>
  <si>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</si>
  <si>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</si>
  <si>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</si>
  <si>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</si>
  <si>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</si>
  <si>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</si>
  <si>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</si>
  <si>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</si>
  <si>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</si>
  <si>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</si>
  <si>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</si>
  <si>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</si>
  <si>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</si>
  <si>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</si>
  <si>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</si>
  <si>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</si>
  <si>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</si>
  <si>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</si>
  <si>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</si>
  <si>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</si>
  <si>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</si>
  <si>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</si>
  <si>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</si>
  <si>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</si>
  <si>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</si>
  <si>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</si>
  <si>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</si>
  <si>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</si>
  <si>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</si>
  <si>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</si>
  <si>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</si>
  <si>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</si>
  <si>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</si>
  <si>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</si>
  <si>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</si>
  <si>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</si>
  <si>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</si>
  <si>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</si>
  <si>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</si>
  <si>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</si>
  <si>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</si>
  <si>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</si>
  <si>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</si>
  <si>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</si>
  <si>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</si>
  <si>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</si>
  <si>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</si>
  <si>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</si>
  <si>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</si>
  <si>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</si>
  <si>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</si>
  <si>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</si>
  <si>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</si>
  <si>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</si>
  <si>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</si>
  <si>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</si>
  <si>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</si>
  <si>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</si>
  <si>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</si>
  <si>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</si>
  <si>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</si>
  <si>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</si>
  <si>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</si>
  <si>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</si>
  <si>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</si>
  <si>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</si>
  <si>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</si>
  <si>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</si>
  <si>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</si>
  <si>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</si>
  <si>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</si>
  <si>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</si>
  <si>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</si>
  <si>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</si>
  <si>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</si>
  <si>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</si>
  <si>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</si>
  <si>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</si>
  <si>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</si>
  <si>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</si>
  <si>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</si>
  <si>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</si>
  <si>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</si>
  <si>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</si>
  <si>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</si>
  <si>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</si>
  <si>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</si>
  <si>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</si>
  <si>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</si>
  <si>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</si>
  <si>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</si>
  <si>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</si>
  <si>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</si>
  <si>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</si>
  <si>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</si>
  <si>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</si>
  <si>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</si>
  <si>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</si>
  <si>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</si>
  <si>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</si>
  <si>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</si>
  <si>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</si>
  <si>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</si>
  <si>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</si>
  <si>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</si>
  <si>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</si>
  <si>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</si>
  <si>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</si>
  <si>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</si>
  <si>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</si>
  <si>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</si>
  <si>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</si>
  <si>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</si>
  <si>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</si>
  <si>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</si>
  <si>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</si>
  <si>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</si>
  <si>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</si>
  <si>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</si>
  <si>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</si>
  <si>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</si>
  <si>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</si>
  <si>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</si>
  <si>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</si>
  <si>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</si>
  <si>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</si>
  <si>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</si>
  <si>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</si>
  <si>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</si>
  <si>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</si>
  <si>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</si>
  <si>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</si>
  <si>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</si>
  <si>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</si>
  <si>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</si>
  <si>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</si>
  <si>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</si>
  <si>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</si>
  <si>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</si>
  <si>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</si>
  <si>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</si>
  <si>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</si>
  <si>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</si>
  <si>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</si>
  <si>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</si>
  <si>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</si>
  <si>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</si>
  <si>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</si>
  <si>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</si>
  <si>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</si>
  <si>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</si>
  <si>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</si>
  <si>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</si>
  <si>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</si>
  <si>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</si>
  <si>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</si>
  <si>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</si>
  <si>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</si>
  <si>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</si>
  <si>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</si>
  <si>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</si>
  <si>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</si>
  <si>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</si>
  <si>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</si>
  <si>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</si>
  <si>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</si>
  <si>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</si>
  <si>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</si>
  <si>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</si>
  <si>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</si>
  <si>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</si>
  <si>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</si>
  <si>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</si>
  <si>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</si>
  <si>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</si>
  <si>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</si>
  <si>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</si>
  <si>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</si>
  <si>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</si>
  <si>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</si>
  <si>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</si>
  <si>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</si>
  <si>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</si>
  <si>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</si>
  <si>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</si>
  <si>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</si>
  <si>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</si>
  <si>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</si>
  <si>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</si>
  <si>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</si>
  <si>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</si>
  <si>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</si>
  <si>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</si>
  <si>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</si>
  <si>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</si>
  <si>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</si>
  <si>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</si>
  <si>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</si>
  <si>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</si>
  <si>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</si>
  <si>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</si>
  <si>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</si>
  <si>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</si>
  <si>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</si>
  <si>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</si>
  <si>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</si>
  <si>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</si>
  <si>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</si>
  <si>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</si>
  <si>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</si>
  <si>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</si>
  <si>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</si>
  <si>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</si>
  <si>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</si>
  <si>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</si>
  <si>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</si>
  <si>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</si>
  <si>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</si>
  <si>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</si>
  <si>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</si>
  <si>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</si>
  <si>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</si>
  <si>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</si>
  <si>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</si>
  <si>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</si>
  <si>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</si>
  <si>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</si>
  <si>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</si>
  <si>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</si>
  <si>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</si>
  <si>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</si>
  <si>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</si>
  <si>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</si>
  <si>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</si>
  <si>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</si>
  <si>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</si>
  <si>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</si>
  <si>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</si>
  <si>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</si>
  <si>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</si>
  <si>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</si>
  <si>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</si>
  <si>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</si>
  <si>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</si>
  <si>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</si>
  <si>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</si>
  <si>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</si>
  <si>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</si>
  <si>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</si>
  <si>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</si>
  <si>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</si>
  <si>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</si>
  <si>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</si>
  <si>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</si>
  <si>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</si>
  <si>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</si>
  <si>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</si>
  <si>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</si>
  <si>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</si>
  <si>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</si>
  <si>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</si>
  <si>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</si>
  <si>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</si>
  <si>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</si>
  <si>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</si>
  <si>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</si>
  <si>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</si>
  <si>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</si>
  <si>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</si>
  <si>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</si>
  <si>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</si>
  <si>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</si>
  <si>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</si>
  <si>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</si>
  <si>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</si>
  <si>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</si>
  <si>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</si>
  <si>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</si>
  <si>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</si>
  <si>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</si>
  <si>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</si>
  <si>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</si>
  <si>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</si>
  <si>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</si>
  <si>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</si>
  <si>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</si>
  <si>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</si>
  <si>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</si>
  <si>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</si>
  <si>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</si>
  <si>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</si>
  <si>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</si>
  <si>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</si>
  <si>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</si>
  <si>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</si>
  <si>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</si>
  <si>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</si>
  <si>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</si>
  <si>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</si>
  <si>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</si>
  <si>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</si>
  <si>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</si>
  <si>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</si>
  <si>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</si>
  <si>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</si>
  <si>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</si>
  <si>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</si>
  <si>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</si>
  <si>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</si>
  <si>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</si>
  <si>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</si>
  <si>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</si>
  <si>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</si>
  <si>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</si>
  <si>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</si>
  <si>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</si>
  <si>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</si>
  <si>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</si>
  <si>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</si>
  <si>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</si>
  <si>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</si>
  <si>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</si>
  <si>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</si>
  <si>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</si>
  <si>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</si>
  <si>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</si>
  <si>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</si>
  <si>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</si>
  <si>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</si>
  <si>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</si>
  <si>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</si>
  <si>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</si>
  <si>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</si>
  <si>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</si>
  <si>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</si>
  <si>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</si>
  <si>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</si>
  <si>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</si>
  <si>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</si>
  <si>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</si>
  <si>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</si>
  <si>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</si>
  <si>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</si>
  <si>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</si>
  <si>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</si>
  <si>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</si>
  <si>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</si>
  <si>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</si>
  <si>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</si>
  <si>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</si>
  <si>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</si>
  <si>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</si>
  <si>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</si>
  <si>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</si>
  <si>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</si>
  <si>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</si>
  <si>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</si>
  <si>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</si>
  <si>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</si>
  <si>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</si>
  <si>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</si>
  <si>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</si>
  <si>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</si>
  <si>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</si>
  <si>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</si>
  <si>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</si>
  <si>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</si>
  <si>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</si>
  <si>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</si>
  <si>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</si>
  <si>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</si>
  <si>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</si>
  <si>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</si>
  <si>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</si>
  <si>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</si>
  <si>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</si>
  <si>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</si>
  <si>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</si>
  <si>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</si>
  <si>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</si>
  <si>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</si>
  <si>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</si>
  <si>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</si>
  <si>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</si>
  <si>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</si>
  <si>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</si>
  <si>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</si>
  <si>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</si>
  <si>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</si>
  <si>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</si>
  <si>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</si>
  <si>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</si>
  <si>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</si>
  <si>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</si>
  <si>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</si>
  <si>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</si>
  <si>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</si>
  <si>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</si>
  <si>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</si>
  <si>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</si>
  <si>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</si>
  <si>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</si>
  <si>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</si>
  <si>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</si>
  <si>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</si>
  <si>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</si>
  <si>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</si>
  <si>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</si>
  <si>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</si>
  <si>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</si>
  <si>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</si>
  <si>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</si>
  <si>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</si>
  <si>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</si>
  <si>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</si>
  <si>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</si>
  <si>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</si>
  <si>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</si>
  <si>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</si>
  <si>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</si>
  <si>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</si>
  <si>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</si>
  <si>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</si>
  <si>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</si>
  <si>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</si>
  <si>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</si>
  <si>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</si>
  <si>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</si>
  <si>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</si>
  <si>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</si>
  <si>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</si>
  <si>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</si>
  <si>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</si>
  <si>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</si>
  <si>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</si>
  <si>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</si>
  <si>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</si>
  <si>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</si>
  <si>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</si>
  <si>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</si>
  <si>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</si>
  <si>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</si>
  <si>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</si>
  <si>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</si>
  <si>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</si>
  <si>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</si>
  <si>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</si>
  <si>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</si>
  <si>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</si>
  <si>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</si>
  <si>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</si>
  <si>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</si>
  <si>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</si>
  <si>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</si>
  <si>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</si>
  <si>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</si>
  <si>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</si>
  <si>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</si>
  <si>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</si>
  <si>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</si>
  <si>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</si>
  <si>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</si>
  <si>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</si>
  <si>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</si>
  <si>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</si>
  <si>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</si>
  <si>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</si>
  <si>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</si>
  <si>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</si>
  <si>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</si>
  <si>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</si>
  <si>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</si>
  <si>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</si>
  <si>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</si>
  <si>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</si>
  <si>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</si>
  <si>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</si>
  <si>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</si>
  <si>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</si>
  <si>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</si>
  <si>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</si>
  <si>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</si>
  <si>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</si>
  <si>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</si>
  <si>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</si>
  <si>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</si>
  <si>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</si>
  <si>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</si>
  <si>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</si>
  <si>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</si>
  <si>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</si>
  <si>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</si>
  <si>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</si>
  <si>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</si>
  <si>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</si>
  <si>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</si>
  <si>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</si>
  <si>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</si>
  <si>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</si>
  <si>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</si>
  <si>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</si>
  <si>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</si>
  <si>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</si>
  <si>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</si>
  <si>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</si>
  <si>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</si>
  <si>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</si>
  <si>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</si>
  <si>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</si>
  <si>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</si>
  <si>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</si>
  <si>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</si>
  <si>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</si>
  <si>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</si>
  <si>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</si>
  <si>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</si>
  <si>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</si>
  <si>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</si>
  <si>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</si>
  <si>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</si>
  <si>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</si>
  <si>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</si>
  <si>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</si>
  <si>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</si>
  <si>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</si>
  <si>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</si>
  <si>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</si>
  <si>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</si>
  <si>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</si>
  <si>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</si>
  <si>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</si>
  <si>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</si>
  <si>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</si>
  <si>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</si>
  <si>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</si>
  <si>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</si>
  <si>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</si>
  <si>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</si>
  <si>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</si>
  <si>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</si>
  <si>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</si>
  <si>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</si>
  <si>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</si>
  <si>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</si>
  <si>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</si>
  <si>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</si>
  <si>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</si>
  <si>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</si>
  <si>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</si>
  <si>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</si>
  <si>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</si>
  <si>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</si>
  <si>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</si>
  <si>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</si>
  <si>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</si>
  <si>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</si>
  <si>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</si>
  <si>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</si>
  <si>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</si>
  <si>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</si>
  <si>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</si>
  <si>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</si>
  <si>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</si>
  <si>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</si>
  <si>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</si>
  <si>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</si>
  <si>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</si>
  <si>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</si>
  <si>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</si>
  <si>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</si>
  <si>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</si>
  <si>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</si>
  <si>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</si>
  <si>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</si>
  <si>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</si>
  <si>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</si>
  <si>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</si>
  <si>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</si>
  <si>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</si>
  <si>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</si>
  <si>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</si>
  <si>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</si>
  <si>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</si>
  <si>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</si>
  <si>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</si>
  <si>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</si>
  <si>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</si>
  <si>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</si>
  <si>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</si>
  <si>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</si>
  <si>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</si>
  <si>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</si>
  <si>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</si>
  <si>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</si>
  <si>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</si>
  <si>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</si>
  <si>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</si>
  <si>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</si>
  <si>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</si>
  <si>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</si>
  <si>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</si>
  <si>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</si>
  <si>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</si>
  <si>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</si>
  <si>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</si>
  <si>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</si>
  <si>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</si>
  <si>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</si>
  <si>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</si>
  <si>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</si>
  <si>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</si>
  <si>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</si>
  <si>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</si>
  <si>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</si>
  <si>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</si>
  <si>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</si>
  <si>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</si>
  <si>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</si>
  <si>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</si>
  <si>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</si>
  <si>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</si>
  <si>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</si>
  <si>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</si>
  <si>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</si>
  <si>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</si>
  <si>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</si>
  <si>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</si>
  <si>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</si>
  <si>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</si>
  <si>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</si>
  <si>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</si>
  <si>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</si>
  <si>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</si>
  <si>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</si>
  <si>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</si>
  <si>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</si>
  <si>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</si>
  <si>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</si>
  <si>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</si>
  <si>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</si>
  <si>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</si>
  <si>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</si>
  <si>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</si>
  <si>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</si>
  <si>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</si>
  <si>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</si>
  <si>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</si>
  <si>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</si>
  <si>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</si>
  <si>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</si>
  <si>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</si>
  <si>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</si>
  <si>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</si>
  <si>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</si>
  <si>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</si>
  <si>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</si>
  <si>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</si>
  <si>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</si>
  <si>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</si>
  <si>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</si>
  <si>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</si>
  <si>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</si>
  <si>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</si>
  <si>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</si>
  <si>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</si>
  <si>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</si>
  <si>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</si>
  <si>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</si>
  <si>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</si>
  <si>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</si>
  <si>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</si>
  <si>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</si>
  <si>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</si>
  <si>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</si>
  <si>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</si>
  <si>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</si>
  <si>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</si>
  <si>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</si>
  <si>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</si>
  <si>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</si>
  <si>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</si>
  <si>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</si>
  <si>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</si>
  <si>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</si>
  <si>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</si>
  <si>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</si>
  <si>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</si>
  <si>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</si>
  <si>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</si>
  <si>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</si>
  <si>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</si>
  <si>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</si>
  <si>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</si>
  <si>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</si>
  <si>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</si>
  <si>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</si>
  <si>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</si>
  <si>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</si>
  <si>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</si>
  <si>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</si>
  <si>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</si>
  <si>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</si>
  <si>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</si>
  <si>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</si>
  <si>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</si>
  <si>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</si>
  <si>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</si>
  <si>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</si>
  <si>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</si>
  <si>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</si>
  <si>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</si>
  <si>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</si>
  <si>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</si>
  <si>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</si>
  <si>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</si>
  <si>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</si>
  <si>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</si>
  <si>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</si>
  <si>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</si>
  <si>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</si>
  <si>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</si>
  <si>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</si>
  <si>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</si>
  <si>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</si>
  <si>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</si>
  <si>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</si>
  <si>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</si>
  <si>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</si>
  <si>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</si>
  <si>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</si>
  <si>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</si>
  <si>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</si>
  <si>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</si>
  <si>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</si>
  <si>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</si>
  <si>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</si>
  <si>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</si>
  <si>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</si>
  <si>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</si>
  <si>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</si>
  <si>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</si>
  <si>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</si>
  <si>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</si>
  <si>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</si>
  <si>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</si>
  <si>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</si>
  <si>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</si>
  <si>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</si>
  <si>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</si>
  <si>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</si>
  <si>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</si>
  <si>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</si>
  <si>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</si>
  <si>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</si>
  <si>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</si>
  <si>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</si>
  <si>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</si>
  <si>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</si>
  <si>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</si>
  <si>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</si>
  <si>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</si>
  <si>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</si>
  <si>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</si>
  <si>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</si>
  <si>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</si>
  <si>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</si>
  <si>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</si>
  <si>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</si>
  <si>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</si>
  <si>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</si>
  <si>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</si>
  <si>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</si>
  <si>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</si>
  <si>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</si>
  <si>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</si>
  <si>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</si>
  <si>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</si>
  <si>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</si>
  <si>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</si>
  <si>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</si>
  <si>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</si>
  <si>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</si>
  <si>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</si>
  <si>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</si>
  <si>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</si>
  <si>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</si>
  <si>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</si>
  <si>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</si>
  <si>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</si>
  <si>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</si>
  <si>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</si>
  <si>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</si>
  <si>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</si>
  <si>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</si>
  <si>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</si>
  <si>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</si>
  <si>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</si>
  <si>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</si>
  <si>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</si>
  <si>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</si>
  <si>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</si>
  <si>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</si>
  <si>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</si>
  <si>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</si>
  <si>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</si>
  <si>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</si>
  <si>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</si>
  <si>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</si>
  <si>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</si>
  <si>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</si>
  <si>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</si>
  <si>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</si>
  <si>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</si>
  <si>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</si>
  <si>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</si>
  <si>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</si>
  <si>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</si>
  <si>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</si>
  <si>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</si>
  <si>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</si>
  <si>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</si>
  <si>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</si>
  <si>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</si>
  <si>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</si>
  <si>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</si>
  <si>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</si>
  <si>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</si>
  <si>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</si>
  <si>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</si>
  <si>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</si>
  <si>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</si>
  <si>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</si>
  <si>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</si>
  <si>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</si>
  <si>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</si>
  <si>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</si>
  <si>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</si>
  <si>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</si>
  <si>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</si>
  <si>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</si>
  <si>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</si>
  <si>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</si>
  <si>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</si>
  <si>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</si>
  <si>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</si>
  <si>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</si>
  <si>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</si>
  <si>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</si>
  <si>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</si>
  <si>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</si>
  <si>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</si>
  <si>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</si>
  <si>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</si>
  <si>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</si>
  <si>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</si>
  <si>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</si>
  <si>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</si>
  <si>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</si>
  <si>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</si>
  <si>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</si>
  <si>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</si>
  <si>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</si>
  <si>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</si>
  <si>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</si>
  <si>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</si>
  <si>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</si>
  <si>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</si>
  <si>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</si>
  <si>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</si>
  <si>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</si>
  <si>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</si>
  <si>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</si>
  <si>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</si>
  <si>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</si>
  <si>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</si>
  <si>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</si>
  <si>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</si>
  <si>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</si>
  <si>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</si>
  <si>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</si>
  <si>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</si>
  <si>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</si>
  <si>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</si>
  <si>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</si>
  <si>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</si>
  <si>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</si>
  <si>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</si>
  <si>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</si>
  <si>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</si>
  <si>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</si>
  <si>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</si>
  <si>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</si>
  <si>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</si>
  <si>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</si>
  <si>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</si>
  <si>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</si>
  <si>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</si>
  <si>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</si>
  <si>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</si>
  <si>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</si>
  <si>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</si>
  <si>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</si>
  <si>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</si>
  <si>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</si>
  <si>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</si>
  <si>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</si>
  <si>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</si>
  <si>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</si>
  <si>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</si>
  <si>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</si>
  <si>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</si>
  <si>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</si>
  <si>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</si>
  <si>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</si>
  <si>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</si>
  <si>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</si>
  <si>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</si>
  <si>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</si>
  <si>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</si>
  <si>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</si>
  <si>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</si>
  <si>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</si>
  <si>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</si>
  <si>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</si>
  <si>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</si>
  <si>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</si>
  <si>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</si>
  <si>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</si>
  <si>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</si>
  <si>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</si>
  <si>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</si>
  <si>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</si>
  <si>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</si>
  <si>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</si>
  <si>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</si>
  <si>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</si>
  <si>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</si>
  <si>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</si>
  <si>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</si>
  <si>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</si>
  <si>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</si>
  <si>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</si>
  <si>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</si>
  <si>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</si>
  <si>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</si>
  <si>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</si>
  <si>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</si>
  <si>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</si>
  <si>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</si>
  <si>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</si>
  <si>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</si>
  <si>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</si>
  <si>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</si>
  <si>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</si>
  <si>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</si>
  <si>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</si>
  <si>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</si>
  <si>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</si>
  <si>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</si>
  <si>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</si>
  <si>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</si>
  <si>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</si>
  <si>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</si>
  <si>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</si>
  <si>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</si>
  <si>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</si>
  <si>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</si>
  <si>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</si>
  <si>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</si>
  <si>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</si>
  <si>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</si>
  <si>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</si>
  <si>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</si>
  <si>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</si>
  <si>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</si>
  <si>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</si>
  <si>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</si>
  <si>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</si>
  <si>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</si>
  <si>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</si>
  <si>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</si>
  <si>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</si>
  <si>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</si>
  <si>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</si>
  <si>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</si>
  <si>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</si>
  <si>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</si>
  <si>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</si>
  <si>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</si>
  <si>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</si>
  <si>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</si>
  <si>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</si>
  <si>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</si>
  <si>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</si>
  <si>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</si>
  <si>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</si>
  <si>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</si>
  <si>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</si>
  <si>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</si>
  <si>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</si>
  <si>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</si>
  <si>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</si>
  <si>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</si>
  <si>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</si>
  <si>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</si>
  <si>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</si>
  <si>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</si>
  <si>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</si>
  <si>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</si>
  <si>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</si>
  <si>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</si>
  <si>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</si>
  <si>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</si>
  <si>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</si>
  <si>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</si>
  <si>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</si>
  <si>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</si>
  <si>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</si>
  <si>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</si>
  <si>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</si>
  <si>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</si>
  <si>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</si>
  <si>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</si>
  <si>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</si>
  <si>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</si>
  <si>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</si>
  <si>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</si>
  <si>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</si>
  <si>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</si>
  <si>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</si>
  <si>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</si>
  <si>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</si>
  <si>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</si>
  <si>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</si>
  <si>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</si>
  <si>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</si>
  <si>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</si>
  <si>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</si>
  <si>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</si>
  <si>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</si>
  <si>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</si>
  <si>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</si>
  <si>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</si>
  <si>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</si>
  <si>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</si>
  <si>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</si>
  <si>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</si>
  <si>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</si>
  <si>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</si>
  <si>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</si>
  <si>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</si>
  <si>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</si>
  <si>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</si>
  <si>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</si>
  <si>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</si>
  <si>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</si>
  <si>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</si>
  <si>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</si>
  <si>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</si>
  <si>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</si>
  <si>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</si>
  <si>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</si>
  <si>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</si>
  <si>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</si>
  <si>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</si>
  <si>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</si>
  <si>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</si>
  <si>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</si>
  <si>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</si>
  <si>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</si>
  <si>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</si>
  <si>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</si>
  <si>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</si>
  <si>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</si>
  <si>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</si>
  <si>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</si>
  <si>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</si>
  <si>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</si>
  <si>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</si>
  <si>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</si>
  <si>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</si>
  <si>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</si>
  <si>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</si>
  <si>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</si>
  <si>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</si>
  <si>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</si>
  <si>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</si>
  <si>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</si>
  <si>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</si>
  <si>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</si>
  <si>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</si>
  <si>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</si>
  <si>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</si>
  <si>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</si>
  <si>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</si>
  <si>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</si>
  <si>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</si>
  <si>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</si>
  <si>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</si>
  <si>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</si>
  <si>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</si>
  <si>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</si>
  <si>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</si>
  <si>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</si>
  <si>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</si>
  <si>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</si>
  <si>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</si>
  <si>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</si>
  <si>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</si>
  <si>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</si>
  <si>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</si>
  <si>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</si>
  <si>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</si>
  <si>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</si>
  <si>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</si>
  <si>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</si>
  <si>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</si>
  <si>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</si>
  <si>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</si>
  <si>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</si>
  <si>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</si>
  <si>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</si>
  <si>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</si>
  <si>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</si>
  <si>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</si>
  <si>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</si>
  <si>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</si>
  <si>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</si>
  <si>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</si>
  <si>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</si>
  <si>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</si>
  <si>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</si>
  <si>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</si>
  <si>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</si>
  <si>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</si>
  <si>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</si>
  <si>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</si>
  <si>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</si>
  <si>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</si>
  <si>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</si>
  <si>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</si>
  <si>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</si>
  <si>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</si>
  <si>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</si>
  <si>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</si>
  <si>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</si>
  <si>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</si>
  <si>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</si>
  <si>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</si>
  <si>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</si>
  <si>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</si>
  <si>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</si>
  <si>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</si>
  <si>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</si>
  <si>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</si>
  <si>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</si>
  <si>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</si>
  <si>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</si>
  <si>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</si>
  <si>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</si>
  <si>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</si>
  <si>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</si>
  <si>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</si>
  <si>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</si>
  <si>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</si>
  <si>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</si>
  <si>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</si>
  <si>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</si>
  <si>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</si>
  <si>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</si>
  <si>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</si>
  <si>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</si>
  <si>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</si>
  <si>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</si>
  <si>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</si>
  <si>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</si>
  <si>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</si>
  <si>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</si>
  <si>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</si>
  <si>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</si>
  <si>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</si>
  <si>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</si>
  <si>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</si>
  <si>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</si>
  <si>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</si>
  <si>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</si>
  <si>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</si>
  <si>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</si>
  <si>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</si>
  <si>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</si>
  <si>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</si>
  <si>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</si>
  <si>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</si>
  <si>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</si>
  <si>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</si>
  <si>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</si>
  <si>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</si>
  <si>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</si>
  <si>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</si>
  <si>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</si>
  <si>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</si>
  <si>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</si>
  <si>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</si>
  <si>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</si>
  <si>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</si>
  <si>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</si>
  <si>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</si>
  <si>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</si>
  <si>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</si>
  <si>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</si>
  <si>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</si>
  <si>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</si>
  <si>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</si>
  <si>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</si>
  <si>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</si>
  <si>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</si>
  <si>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</si>
  <si>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</si>
  <si>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</si>
  <si>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</si>
  <si>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</si>
  <si>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</si>
  <si>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</si>
  <si>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</si>
  <si>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</si>
  <si>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</si>
  <si>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</si>
  <si>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</si>
  <si>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</si>
  <si>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</si>
  <si>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</si>
  <si>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</si>
  <si>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</si>
  <si>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</si>
  <si>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</si>
  <si>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</si>
  <si>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</si>
  <si>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</si>
  <si>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</si>
  <si>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</si>
  <si>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</si>
  <si>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</si>
  <si>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</si>
  <si>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</si>
  <si>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</si>
  <si>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</si>
  <si>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</si>
  <si>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</si>
  <si>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</si>
  <si>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</si>
  <si>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</si>
  <si>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</si>
  <si>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</si>
  <si>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</si>
  <si>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</si>
  <si>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</si>
  <si>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</si>
  <si>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</si>
  <si>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</si>
  <si>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</si>
  <si>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</si>
  <si>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</si>
  <si>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</si>
  <si>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</si>
  <si>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</si>
  <si>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</si>
  <si>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</si>
  <si>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</si>
  <si>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</si>
  <si>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</si>
  <si>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</si>
  <si>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</si>
  <si>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</si>
  <si>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</si>
  <si>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</si>
  <si>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</si>
  <si>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</si>
  <si>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</si>
  <si>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</si>
  <si>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</si>
  <si>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</si>
  <si>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</si>
  <si>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</si>
  <si>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</si>
  <si>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</si>
  <si>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</si>
  <si>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</si>
  <si>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</si>
  <si>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</si>
  <si>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</si>
  <si>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</si>
  <si>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</si>
  <si>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</si>
  <si>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</si>
  <si>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</si>
  <si>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</si>
  <si>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</si>
  <si>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</si>
  <si>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</si>
  <si>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</si>
  <si>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</si>
  <si>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</si>
  <si>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</si>
  <si>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</si>
  <si>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</si>
  <si>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</si>
  <si>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</si>
  <si>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</si>
  <si>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</si>
  <si>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</si>
  <si>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</si>
  <si>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</si>
  <si>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</si>
  <si>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</si>
  <si>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</si>
  <si>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</si>
  <si>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</si>
  <si>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</si>
  <si>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</si>
  <si>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</si>
  <si>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</si>
  <si>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</si>
  <si>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</si>
  <si>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</si>
  <si>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</si>
  <si>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</si>
  <si>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</si>
  <si>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</si>
  <si>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</si>
  <si>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</si>
  <si>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</si>
  <si>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</si>
  <si>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</si>
  <si>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</si>
  <si>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</si>
  <si>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</si>
  <si>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</si>
  <si>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</si>
  <si>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</si>
  <si>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</si>
  <si>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</si>
  <si>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</si>
  <si>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</si>
  <si>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</si>
  <si>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</si>
  <si>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</si>
  <si>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</si>
  <si>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</si>
  <si>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</si>
  <si>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</si>
  <si>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</si>
  <si>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</si>
  <si>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</si>
  <si>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</si>
  <si>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</si>
  <si>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</si>
  <si>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</si>
  <si>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</si>
  <si>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</si>
  <si>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</si>
  <si>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</si>
  <si>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</si>
  <si>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</si>
  <si>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</si>
  <si>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</si>
  <si>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</si>
  <si>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</si>
  <si>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</si>
  <si>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</si>
  <si>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</si>
  <si>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</si>
  <si>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</si>
  <si>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</si>
  <si>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</si>
  <si>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</si>
  <si>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</si>
  <si>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</si>
  <si>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</si>
  <si>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</si>
  <si>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</si>
  <si>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</si>
  <si>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</si>
  <si>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</si>
  <si>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</si>
  <si>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</si>
  <si>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</si>
  <si>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</si>
  <si>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</si>
  <si>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</si>
  <si>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</si>
  <si>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</si>
  <si>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</si>
  <si>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</si>
  <si>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</si>
  <si>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</si>
  <si>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</si>
  <si>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</si>
  <si>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</si>
  <si>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</si>
  <si>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</si>
  <si>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</si>
  <si>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</si>
  <si>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</si>
  <si>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</si>
  <si>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</si>
  <si>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</si>
  <si>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</si>
  <si>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</si>
  <si>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</si>
  <si>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</si>
  <si>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</si>
  <si>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</si>
  <si>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</si>
  <si>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</si>
  <si>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</si>
  <si>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</si>
  <si>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</si>
  <si>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</si>
  <si>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</si>
  <si>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</si>
  <si>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</si>
  <si>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</si>
  <si>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</si>
  <si>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</si>
  <si>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</si>
  <si>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</si>
  <si>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</si>
  <si>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</si>
  <si>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</si>
  <si>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</si>
  <si>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</si>
  <si>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</si>
  <si>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</si>
  <si>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</si>
  <si>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</si>
  <si>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</si>
  <si>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</si>
  <si>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</si>
  <si>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</si>
  <si>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</si>
  <si>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</si>
  <si>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</si>
  <si>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</si>
  <si>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</si>
  <si>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</si>
  <si>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</si>
  <si>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</si>
  <si>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</si>
  <si>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</si>
  <si>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</si>
  <si>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</si>
  <si>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</si>
  <si>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</si>
  <si>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</si>
  <si>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</si>
  <si>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</si>
  <si>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</si>
  <si>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</si>
  <si>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</si>
  <si>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</si>
  <si>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</si>
  <si>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</si>
  <si>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</si>
  <si>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</si>
  <si>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</si>
  <si>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</si>
  <si>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</si>
  <si>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</si>
  <si>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</si>
  <si>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</si>
  <si>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</si>
  <si>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</si>
  <si>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</si>
  <si>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</si>
  <si>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</si>
  <si>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</si>
  <si>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</si>
  <si>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</si>
  <si>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</si>
  <si>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</si>
  <si>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</si>
  <si>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</si>
  <si>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</si>
  <si>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</si>
  <si>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</si>
  <si>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</si>
  <si>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</si>
  <si>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</si>
  <si>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</si>
  <si>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</si>
  <si>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</si>
  <si>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</si>
  <si>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</si>
  <si>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</si>
  <si>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</si>
  <si>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</si>
  <si>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</si>
  <si>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</si>
  <si>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</si>
  <si>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</si>
  <si>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</si>
  <si>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</si>
  <si>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</si>
  <si>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</si>
  <si>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</si>
  <si>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</si>
  <si>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</si>
  <si>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</si>
  <si>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</si>
  <si>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</si>
  <si>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</si>
  <si>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</si>
  <si>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</si>
  <si>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</si>
  <si>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</si>
  <si>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</si>
  <si>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</si>
  <si>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</si>
  <si>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</si>
  <si>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</si>
  <si>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</si>
  <si>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</si>
  <si>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</si>
  <si>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</si>
  <si>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</si>
  <si>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</si>
  <si>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</si>
  <si>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</si>
  <si>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</si>
  <si>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</si>
  <si>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</si>
  <si>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</si>
  <si>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</si>
  <si>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</si>
  <si>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</si>
  <si>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</si>
  <si>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</si>
  <si>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</si>
  <si>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</si>
  <si>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</si>
  <si>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</si>
  <si>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</si>
  <si>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</si>
  <si>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</si>
  <si>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</si>
  <si>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</si>
  <si>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</si>
  <si>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</si>
  <si>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</si>
  <si>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</si>
  <si>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</si>
  <si>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</si>
  <si>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</si>
  <si>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</si>
  <si>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</si>
  <si>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</si>
  <si>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</si>
  <si>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</si>
  <si>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</si>
  <si>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</si>
  <si>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</si>
  <si>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</si>
  <si>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</si>
  <si>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</si>
  <si>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</si>
  <si>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</si>
  <si>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</si>
  <si>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</si>
  <si>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</si>
  <si>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</si>
  <si>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</si>
  <si>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</si>
  <si>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</si>
  <si>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</si>
  <si>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</si>
  <si>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</si>
  <si>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</si>
  <si>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</si>
  <si>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</si>
  <si>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</si>
  <si>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</si>
  <si>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</si>
  <si>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</si>
  <si>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</si>
  <si>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</si>
  <si>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</si>
  <si>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</si>
  <si>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</si>
  <si>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</si>
  <si>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</si>
  <si>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</si>
  <si>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</si>
  <si>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</si>
  <si>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</si>
  <si>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</si>
  <si>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</si>
  <si>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</si>
  <si>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</si>
  <si>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</si>
  <si>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</si>
  <si>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</si>
  <si>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</si>
  <si>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</si>
  <si>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</si>
  <si>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</si>
  <si>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</si>
  <si>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</si>
  <si>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</si>
  <si>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</si>
  <si>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</si>
  <si>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</si>
  <si>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</si>
  <si>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</si>
  <si>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</si>
  <si>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</si>
  <si>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</si>
  <si>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</si>
  <si>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</si>
  <si>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</si>
  <si>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</si>
  <si>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</si>
  <si>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</si>
  <si>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</si>
  <si>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</si>
  <si>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</si>
  <si>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</si>
  <si>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</si>
  <si>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</si>
  <si>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</si>
  <si>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</si>
  <si>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</si>
  <si>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</si>
  <si>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</si>
  <si>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</si>
  <si>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</si>
  <si>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</si>
  <si>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</si>
  <si>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</si>
  <si>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</si>
  <si>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</si>
  <si>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</si>
  <si>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</si>
  <si>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</si>
  <si>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</si>
  <si>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</si>
  <si>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</si>
  <si>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</si>
  <si>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</si>
  <si>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</si>
  <si>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</si>
  <si>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</si>
  <si>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</si>
  <si>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</si>
  <si>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</si>
  <si>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</si>
  <si>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</si>
  <si>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</si>
  <si>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</si>
  <si>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</si>
  <si>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</si>
  <si>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</si>
  <si>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</si>
  <si>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</si>
  <si>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</si>
  <si>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</si>
  <si>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</si>
  <si>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</si>
  <si>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</si>
  <si>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</si>
  <si>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</si>
  <si>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</si>
  <si>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</si>
  <si>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</si>
  <si>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</si>
  <si>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</si>
  <si>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</si>
  <si>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</si>
  <si>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</si>
  <si>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</si>
  <si>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</si>
  <si>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</si>
  <si>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</si>
  <si>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</si>
  <si>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</si>
  <si>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</si>
  <si>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</si>
  <si>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</si>
  <si>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</si>
  <si>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</si>
  <si>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</si>
  <si>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</si>
  <si>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</si>
  <si>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</si>
  <si>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</si>
  <si>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</si>
  <si>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</si>
  <si>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</si>
  <si>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</si>
  <si>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</si>
  <si>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</si>
  <si>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</si>
  <si>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</si>
  <si>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</si>
  <si>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</si>
  <si>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</si>
  <si>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</si>
  <si>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</si>
  <si>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</si>
  <si>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</si>
  <si>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</si>
  <si>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</si>
  <si>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</si>
  <si>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</si>
  <si>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</si>
  <si>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</si>
  <si>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</si>
  <si>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</si>
  <si>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</si>
  <si>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</si>
  <si>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</si>
  <si>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</si>
  <si>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</si>
  <si>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</si>
  <si>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</si>
  <si>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</si>
  <si>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</si>
  <si>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</si>
  <si>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</si>
  <si>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</si>
  <si>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</si>
  <si>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</si>
  <si>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</si>
  <si>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</si>
  <si>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</si>
  <si>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</si>
  <si>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</si>
  <si>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</si>
  <si>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</si>
  <si>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</si>
  <si>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</si>
  <si>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</si>
  <si>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</si>
  <si>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</si>
  <si>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</si>
  <si>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</si>
  <si>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</si>
  <si>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</si>
  <si>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</si>
  <si>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</si>
  <si>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</si>
  <si>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</si>
  <si>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</si>
  <si>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</si>
  <si>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</si>
  <si>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</si>
  <si>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</si>
  <si>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</si>
  <si>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</si>
  <si>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</si>
  <si>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</si>
  <si>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</si>
  <si>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</si>
  <si>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</si>
  <si>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</si>
  <si>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</si>
  <si>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</si>
  <si>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</si>
  <si>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</si>
  <si>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</si>
  <si>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</si>
  <si>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</si>
  <si>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</si>
  <si>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</si>
  <si>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</si>
  <si>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</si>
  <si>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</si>
  <si>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</si>
  <si>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</si>
  <si>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</si>
  <si>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</si>
  <si>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</si>
  <si>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</si>
  <si>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</si>
  <si>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</si>
  <si>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</si>
  <si>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</si>
  <si>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</si>
  <si>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</si>
  <si>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</si>
  <si>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</si>
  <si>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</si>
  <si>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</si>
  <si>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</si>
  <si>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</si>
  <si>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</si>
  <si>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</si>
  <si>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</si>
  <si>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</si>
  <si>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</si>
  <si>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</si>
  <si>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</si>
  <si>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</si>
  <si>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</si>
  <si>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</si>
  <si>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</si>
  <si>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</si>
  <si>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</si>
  <si>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</si>
  <si>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</si>
  <si>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</si>
  <si>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</si>
  <si>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</si>
  <si>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</si>
  <si>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</si>
  <si>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</si>
  <si>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</si>
  <si>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</si>
  <si>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</si>
  <si>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</si>
  <si>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</si>
  <si>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</si>
  <si>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</si>
  <si>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</si>
  <si>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</si>
  <si>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</si>
  <si>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</si>
  <si>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</si>
  <si>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</si>
  <si>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</si>
  <si>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</si>
  <si>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</si>
  <si>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</si>
  <si>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</si>
  <si>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</si>
  <si>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</si>
  <si>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</si>
  <si>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</si>
  <si>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</si>
  <si>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</si>
  <si>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</si>
  <si>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</si>
  <si>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</si>
  <si>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</si>
  <si>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</si>
  <si>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</si>
  <si>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</si>
  <si>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</si>
  <si>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</si>
  <si>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</si>
  <si>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</si>
  <si>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</si>
  <si>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</si>
  <si>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</si>
  <si>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</si>
  <si>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</si>
  <si>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</si>
  <si>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</si>
  <si>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</si>
  <si>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</si>
  <si>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</si>
  <si>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</si>
  <si>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</si>
  <si>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</si>
  <si>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</si>
  <si>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</si>
  <si>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</si>
  <si>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</si>
  <si>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</si>
  <si>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</si>
  <si>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</si>
  <si>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</si>
  <si>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</si>
  <si>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</si>
  <si>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</si>
  <si>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</si>
  <si>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</si>
  <si>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</si>
  <si>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</si>
  <si>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</si>
  <si>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</si>
  <si>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</si>
  <si>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</si>
  <si>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</si>
  <si>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</si>
  <si>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</si>
  <si>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</si>
  <si>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</si>
  <si>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</si>
  <si>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</si>
  <si>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</si>
  <si>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</si>
  <si>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</si>
  <si>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</si>
  <si>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</si>
  <si>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</si>
  <si>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</si>
  <si>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</si>
  <si>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</si>
  <si>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</si>
  <si>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</si>
  <si>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</si>
  <si>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</si>
  <si>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</si>
  <si>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</si>
  <si>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</si>
  <si>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</si>
  <si>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</si>
  <si>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</si>
  <si>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</si>
  <si>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</si>
  <si>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</si>
  <si>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</si>
  <si>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</si>
  <si>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</si>
  <si>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</si>
  <si>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</si>
  <si>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</si>
  <si>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</si>
  <si>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</si>
  <si>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</si>
  <si>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</si>
  <si>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</si>
  <si>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</si>
  <si>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</si>
  <si>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</si>
  <si>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</si>
  <si>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</si>
  <si>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</si>
  <si>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</si>
  <si>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</si>
  <si>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</si>
  <si>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</si>
  <si>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</si>
  <si>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</si>
  <si>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</si>
  <si>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</si>
  <si>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</si>
  <si>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</si>
  <si>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</si>
  <si>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</si>
  <si>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</si>
  <si>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</si>
  <si>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</si>
  <si>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</si>
  <si>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</si>
  <si>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</si>
  <si>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</si>
  <si>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</si>
  <si>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</si>
  <si>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</si>
  <si>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</si>
  <si>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</si>
  <si>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</si>
  <si>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</si>
  <si>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</si>
  <si>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</si>
  <si>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</si>
  <si>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</si>
  <si>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</si>
  <si>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</si>
  <si>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</si>
  <si>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</si>
  <si>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</si>
  <si>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</si>
  <si>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</si>
  <si>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</si>
  <si>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</si>
  <si>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</si>
  <si>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</si>
  <si>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</si>
  <si>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</si>
  <si>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</si>
  <si>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</si>
  <si>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</si>
  <si>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</si>
  <si>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</si>
  <si>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</si>
  <si>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</si>
  <si>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</si>
  <si>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</si>
  <si>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</si>
  <si>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</si>
  <si>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</si>
  <si>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</si>
  <si>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</si>
  <si>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</si>
  <si>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</si>
  <si>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</si>
  <si>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</si>
  <si>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</si>
  <si>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</si>
  <si>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</si>
  <si>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</si>
  <si>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</si>
  <si>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</si>
  <si>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</si>
  <si>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</si>
  <si>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</si>
  <si>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</si>
  <si>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</si>
  <si>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</si>
  <si>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</si>
  <si>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</si>
  <si>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</si>
  <si>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</si>
  <si>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</si>
  <si>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</si>
  <si>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</si>
  <si>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</si>
  <si>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</si>
  <si>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</si>
  <si>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</si>
  <si>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</si>
  <si>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</si>
  <si>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</si>
  <si>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</si>
  <si>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</si>
  <si>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</si>
  <si>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</si>
  <si>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</si>
  <si>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</si>
  <si>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</si>
  <si>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</si>
  <si>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</si>
  <si>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</si>
  <si>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</si>
  <si>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</si>
  <si>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</si>
  <si>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</si>
  <si>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</si>
  <si>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</si>
  <si>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</si>
  <si>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</si>
  <si>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</si>
  <si>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</si>
  <si>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</si>
  <si>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</si>
  <si>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</si>
  <si>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</si>
  <si>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</si>
  <si>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</si>
  <si>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</si>
  <si>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</si>
  <si>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</si>
  <si>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</si>
  <si>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</si>
  <si>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</si>
  <si>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</si>
  <si>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</si>
  <si>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</si>
  <si>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</si>
  <si>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</si>
  <si>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</si>
  <si>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</si>
  <si>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</si>
  <si>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</si>
  <si>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</si>
  <si>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</si>
  <si>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</si>
  <si>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</si>
  <si>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</si>
  <si>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</si>
  <si>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</si>
  <si>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</si>
  <si>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</si>
  <si>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</si>
  <si>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</si>
  <si>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</si>
  <si>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</si>
  <si>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</si>
  <si>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</si>
  <si>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</si>
  <si>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</si>
  <si>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</si>
  <si>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</si>
  <si>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</si>
  <si>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</si>
  <si>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</si>
  <si>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</si>
  <si>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</si>
  <si>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</si>
  <si>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</si>
  <si>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</si>
  <si>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</si>
  <si>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</si>
  <si>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</si>
  <si>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</si>
  <si>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</si>
  <si>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</si>
  <si>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</si>
  <si>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</si>
  <si>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</si>
  <si>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</si>
  <si>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</si>
  <si>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</si>
  <si>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</si>
  <si>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</si>
  <si>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</si>
  <si>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</si>
  <si>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</si>
  <si>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</si>
  <si>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</si>
  <si>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</si>
  <si>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</si>
  <si>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</si>
  <si>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</si>
  <si>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</si>
  <si>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</si>
  <si>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</si>
  <si>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</si>
  <si>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</si>
  <si>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</si>
  <si>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</si>
  <si>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</si>
  <si>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</si>
  <si>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</si>
  <si>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</si>
  <si>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</si>
  <si>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</si>
  <si>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</si>
  <si>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</si>
  <si>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</si>
  <si>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</si>
  <si>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</si>
  <si>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</si>
  <si>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</si>
  <si>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</si>
  <si>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</si>
  <si>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</si>
  <si>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</si>
  <si>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</si>
  <si>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</si>
  <si>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</si>
  <si>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</si>
  <si>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</si>
  <si>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</si>
  <si>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</si>
  <si>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</si>
  <si>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</si>
  <si>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</si>
  <si>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</si>
  <si>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</si>
  <si>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</si>
  <si>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</si>
  <si>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</si>
  <si>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</si>
  <si>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</si>
  <si>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</si>
  <si>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</si>
  <si>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</si>
  <si>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</si>
  <si>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</si>
  <si>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</si>
  <si>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</si>
  <si>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</si>
  <si>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</si>
  <si>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</si>
  <si>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</si>
  <si>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</si>
  <si>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</si>
  <si>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</si>
  <si>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</si>
  <si>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</si>
  <si>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</si>
  <si>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</si>
  <si>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</si>
  <si>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</si>
  <si>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</si>
  <si>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</si>
  <si>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</si>
  <si>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</si>
  <si>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</si>
  <si>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</si>
  <si>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</si>
  <si>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</si>
  <si>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</si>
  <si>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</si>
  <si>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</si>
  <si>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</si>
  <si>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</si>
  <si>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</si>
  <si>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</si>
  <si>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</si>
  <si>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</si>
  <si>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</si>
  <si>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</si>
  <si>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</si>
  <si>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</si>
  <si>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</si>
  <si>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</si>
  <si>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</si>
  <si>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</si>
  <si>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</si>
  <si>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</si>
  <si>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</si>
  <si>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</si>
  <si>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</si>
  <si>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</si>
  <si>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</si>
  <si>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</si>
  <si>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</si>
  <si>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</si>
  <si>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</si>
  <si>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</si>
  <si>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</si>
  <si>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</si>
  <si>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</si>
  <si>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</si>
  <si>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</si>
  <si>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</si>
  <si>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</si>
  <si>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</si>
  <si>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</si>
  <si>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</si>
  <si>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</si>
  <si>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</si>
  <si>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</si>
  <si>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</si>
  <si>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</si>
  <si>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</si>
  <si>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</si>
  <si>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</si>
  <si>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</si>
  <si>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</si>
  <si>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</si>
  <si>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</si>
  <si>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</si>
  <si>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</si>
  <si>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</si>
  <si>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</si>
  <si>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</si>
  <si>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</si>
  <si>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</si>
  <si>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</si>
  <si>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</si>
  <si>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</si>
  <si>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</si>
  <si>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</si>
  <si>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</si>
  <si>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</si>
  <si>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</si>
  <si>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</si>
  <si>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</si>
  <si>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</si>
  <si>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</si>
  <si>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</si>
  <si>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</si>
  <si>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</si>
  <si>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</si>
  <si>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</si>
  <si>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</si>
  <si>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</si>
  <si>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</si>
  <si>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</si>
  <si>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</si>
  <si>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</si>
  <si>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</si>
  <si>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</si>
  <si>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</si>
  <si>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</si>
  <si>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</si>
  <si>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</si>
  <si>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</si>
  <si>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</si>
  <si>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</si>
  <si>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</si>
  <si>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</si>
  <si>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</si>
  <si>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</si>
  <si>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</si>
  <si>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</si>
  <si>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</si>
  <si>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</si>
  <si>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</si>
  <si>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</si>
  <si>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</si>
  <si>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</si>
  <si>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</si>
  <si>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</si>
  <si>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</si>
  <si>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</si>
  <si>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</si>
  <si>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</si>
  <si>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</si>
  <si>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</si>
  <si>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</si>
  <si>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</si>
  <si>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</si>
  <si>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</si>
  <si>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</si>
  <si>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</si>
  <si>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</si>
  <si>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</si>
  <si>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</si>
  <si>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</si>
  <si>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</si>
  <si>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</si>
  <si>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</si>
  <si>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</si>
  <si>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</si>
  <si>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</si>
  <si>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</si>
  <si>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</si>
  <si>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</si>
  <si>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</si>
  <si>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</si>
  <si>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</si>
  <si>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</si>
  <si>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</si>
  <si>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</si>
  <si>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</si>
  <si>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</si>
  <si>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</si>
  <si>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</si>
  <si>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</si>
  <si>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</si>
  <si>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</si>
  <si>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</si>
  <si>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</si>
  <si>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</si>
  <si>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</si>
  <si>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</si>
  <si>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</si>
  <si>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</si>
  <si>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</si>
  <si>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</si>
  <si>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</si>
  <si>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</si>
  <si>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</si>
  <si>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</si>
  <si>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</si>
  <si>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</si>
  <si>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</si>
  <si>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</si>
  <si>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</si>
  <si>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</si>
  <si>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</si>
  <si>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</si>
  <si>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</si>
  <si>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</si>
  <si>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</si>
  <si>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</si>
  <si>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</si>
  <si>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</si>
  <si>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</si>
  <si>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</si>
  <si>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</si>
  <si>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</si>
  <si>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</si>
  <si>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</si>
  <si>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</si>
  <si>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</si>
  <si>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</si>
  <si>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</si>
  <si>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</si>
  <si>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</si>
  <si>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</si>
  <si>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</si>
  <si>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</si>
  <si>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</si>
  <si>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</si>
  <si>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</si>
  <si>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</si>
  <si>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</si>
  <si>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</si>
  <si>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</si>
  <si>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</si>
  <si>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</si>
  <si>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</si>
  <si>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</si>
  <si>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</si>
  <si>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</si>
  <si>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</si>
  <si>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</si>
  <si>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</si>
  <si>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</si>
  <si>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</si>
  <si>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</si>
  <si>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</si>
  <si>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</si>
  <si>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</si>
  <si>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</si>
  <si>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</si>
  <si>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</si>
  <si>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</si>
  <si>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</si>
  <si>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</si>
  <si>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</si>
  <si>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</si>
  <si>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</si>
  <si>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</si>
  <si>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</si>
  <si>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</si>
  <si>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</si>
  <si>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</si>
  <si>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</si>
  <si>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</si>
  <si>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</si>
  <si>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</si>
  <si>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</si>
  <si>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</si>
  <si>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</si>
  <si>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</si>
  <si>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</si>
  <si>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</si>
  <si>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</si>
  <si>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</si>
  <si>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</si>
  <si>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</si>
  <si>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</si>
  <si>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</si>
  <si>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</si>
  <si>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</si>
  <si>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</si>
  <si>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</si>
  <si>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</si>
  <si>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</si>
  <si>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</si>
  <si>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</si>
  <si>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</si>
  <si>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</si>
  <si>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</si>
  <si>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</si>
  <si>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</si>
  <si>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</si>
  <si>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</si>
  <si>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</si>
  <si>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</si>
  <si>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</si>
  <si>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</si>
  <si>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</si>
  <si>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</si>
  <si>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</si>
  <si>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</si>
  <si>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</si>
  <si>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</si>
  <si>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</si>
  <si>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</si>
  <si>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</si>
  <si>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</si>
  <si>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</si>
  <si>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</si>
  <si>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</si>
  <si>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</si>
  <si>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</si>
  <si>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</si>
  <si>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</si>
  <si>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</si>
  <si>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</si>
  <si>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</si>
  <si>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</si>
  <si>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</si>
  <si>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</si>
  <si>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</si>
  <si>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</si>
  <si>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</si>
  <si>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</si>
  <si>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</si>
  <si>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</si>
  <si>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</si>
  <si>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</si>
  <si>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</si>
  <si>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</si>
  <si>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</si>
  <si>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</si>
  <si>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</si>
  <si>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</si>
  <si>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</si>
  <si>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</si>
  <si>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</si>
  <si>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</si>
  <si>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</si>
  <si>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</si>
  <si>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</si>
  <si>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</si>
  <si>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</si>
  <si>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</si>
  <si>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</si>
  <si>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</si>
  <si>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</si>
  <si>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</si>
  <si>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</si>
  <si>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</si>
  <si>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</si>
  <si>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</si>
  <si>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</si>
  <si>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</si>
  <si>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</si>
  <si>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</si>
  <si>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</si>
  <si>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</si>
  <si>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</si>
  <si>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</si>
  <si>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</si>
  <si>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</si>
  <si>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</si>
  <si>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</si>
  <si>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</si>
  <si>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</si>
  <si>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</si>
  <si>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</si>
  <si>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</si>
  <si>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</si>
  <si>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</si>
  <si>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</si>
  <si>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</si>
  <si>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</si>
  <si>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</si>
  <si>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</si>
  <si>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</si>
  <si>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</si>
  <si>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</si>
  <si>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</si>
  <si>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</si>
  <si>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</si>
  <si>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</si>
  <si>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</si>
  <si>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</si>
  <si>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</si>
  <si>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</si>
  <si>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</si>
  <si>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</si>
  <si>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</si>
  <si>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</si>
  <si>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</si>
  <si>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</si>
  <si>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</si>
  <si>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</si>
  <si>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</si>
  <si>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</si>
  <si>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</si>
  <si>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</si>
  <si>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</si>
  <si>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</si>
  <si>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</si>
  <si>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</si>
  <si>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</si>
  <si>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</si>
  <si>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</si>
  <si>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</si>
  <si>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</si>
  <si>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</si>
  <si>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</si>
  <si>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</si>
  <si>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</si>
  <si>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</si>
  <si>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</si>
  <si>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</si>
  <si>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</si>
  <si>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</si>
  <si>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</si>
  <si>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</si>
  <si>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</si>
  <si>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</si>
  <si>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</si>
  <si>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</si>
  <si>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</si>
  <si>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</si>
  <si>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</si>
  <si>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</si>
  <si>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</si>
  <si>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</si>
  <si>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</si>
  <si>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</si>
  <si>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</si>
  <si>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</si>
  <si>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</si>
  <si>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</si>
  <si>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</si>
  <si>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</si>
  <si>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</si>
  <si>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</si>
  <si>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</si>
  <si>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</si>
  <si>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</si>
  <si>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</si>
  <si>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</si>
  <si>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</si>
  <si>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</si>
  <si>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</si>
  <si>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</si>
  <si>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</si>
  <si>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</si>
  <si>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</si>
  <si>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</si>
  <si>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</si>
  <si>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</si>
  <si>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</si>
  <si>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</si>
  <si>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</si>
  <si>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</si>
  <si>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</si>
  <si>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</si>
  <si>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</si>
  <si>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</si>
  <si>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</si>
  <si>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</si>
  <si>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</si>
  <si>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</si>
  <si>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</si>
  <si>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</si>
  <si>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</si>
  <si>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</si>
  <si>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</si>
  <si>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</si>
  <si>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</si>
  <si>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</si>
  <si>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</si>
  <si>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</si>
  <si>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</si>
  <si>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</si>
  <si>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</si>
  <si>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</si>
  <si>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</si>
  <si>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</si>
  <si>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</si>
  <si>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</si>
  <si>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</si>
  <si>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</si>
  <si>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</si>
  <si>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</si>
  <si>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</si>
  <si>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</si>
  <si>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</si>
  <si>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</si>
  <si>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</si>
  <si>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</si>
  <si>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</si>
  <si>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</si>
  <si>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</si>
  <si>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</si>
  <si>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</si>
  <si>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</si>
  <si>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</si>
  <si>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</si>
  <si>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</si>
  <si>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</si>
  <si>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</si>
  <si>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</si>
  <si>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</si>
  <si>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</si>
  <si>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</si>
  <si>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</si>
  <si>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</si>
  <si>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</si>
  <si>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</si>
  <si>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</si>
  <si>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</si>
  <si>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</si>
  <si>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</si>
  <si>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</si>
  <si>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</si>
  <si>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</si>
  <si>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</si>
  <si>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</si>
  <si>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</si>
  <si>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</si>
  <si>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</si>
  <si>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</si>
  <si>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</si>
  <si>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</si>
  <si>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</si>
  <si>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</si>
  <si>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</si>
  <si>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</si>
  <si>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</si>
  <si>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</si>
  <si>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</si>
  <si>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</si>
  <si>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</si>
  <si>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</si>
  <si>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</si>
  <si>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</si>
  <si>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</si>
  <si>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</si>
  <si>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</si>
  <si>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</si>
  <si>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</si>
  <si>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</si>
  <si>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</si>
  <si>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</si>
  <si>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</si>
  <si>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</si>
  <si>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</si>
  <si>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</si>
  <si>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</si>
  <si>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</si>
  <si>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</si>
  <si>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</si>
  <si>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</si>
  <si>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</si>
  <si>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</si>
  <si>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</si>
  <si>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</si>
  <si>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</si>
  <si>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</si>
  <si>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</si>
  <si>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</si>
  <si>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</si>
  <si>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</si>
  <si>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</si>
  <si>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</si>
  <si>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</si>
  <si>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</si>
  <si>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</si>
  <si>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</si>
  <si>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</si>
  <si>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</si>
  <si>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</si>
  <si>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</si>
  <si>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</si>
  <si>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</si>
  <si>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</si>
  <si>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</si>
  <si>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</si>
  <si>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</si>
  <si>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</si>
  <si>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</si>
  <si>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</si>
  <si>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</si>
  <si>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</si>
  <si>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</si>
  <si>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</si>
  <si>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</si>
  <si>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</si>
  <si>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</si>
  <si>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</si>
  <si>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</si>
  <si>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</si>
  <si>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</si>
  <si>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</si>
  <si>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</si>
  <si>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</si>
  <si>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</si>
  <si>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</si>
  <si>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</si>
  <si>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</si>
  <si>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</si>
  <si>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</si>
  <si>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</si>
  <si>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</si>
  <si>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</si>
  <si>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</si>
  <si>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</si>
  <si>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</si>
  <si>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</si>
  <si>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</si>
  <si>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</si>
  <si>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</si>
  <si>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</si>
  <si>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</si>
  <si>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</si>
  <si>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</si>
  <si>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</si>
  <si>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</si>
  <si>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</si>
  <si>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</si>
  <si>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</si>
  <si>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</si>
  <si>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</si>
  <si>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</si>
  <si>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</si>
  <si>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</si>
  <si>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</si>
  <si>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</si>
  <si>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</si>
  <si>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</si>
  <si>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</si>
  <si>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</si>
  <si>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</si>
  <si>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</si>
  <si>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</si>
  <si>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</si>
  <si>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</si>
  <si>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</si>
  <si>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</si>
  <si>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</si>
  <si>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</si>
  <si>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</si>
  <si>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</si>
  <si>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</si>
  <si>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</si>
  <si>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</si>
  <si>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</si>
  <si>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</si>
  <si>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</si>
  <si>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</si>
  <si>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</si>
  <si>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</si>
  <si>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</si>
  <si>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</si>
  <si>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</si>
  <si>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</si>
  <si>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</si>
  <si>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</si>
  <si>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</si>
  <si>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</si>
  <si>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</si>
  <si>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</si>
  <si>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</si>
  <si>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</si>
  <si>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</si>
  <si>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</si>
  <si>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</si>
  <si>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</si>
  <si>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</si>
  <si>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</si>
  <si>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</si>
  <si>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</si>
  <si>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</si>
  <si>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</si>
  <si>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</si>
  <si>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</si>
  <si>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</si>
  <si>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</si>
  <si>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</si>
  <si>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</si>
  <si>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</si>
  <si>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</si>
  <si>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</si>
  <si>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</si>
  <si>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</si>
  <si>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</si>
  <si>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</si>
  <si>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</si>
  <si>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</si>
  <si>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</si>
  <si>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</si>
  <si>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</si>
  <si>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</si>
  <si>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</si>
  <si>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</si>
  <si>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</si>
  <si>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</si>
  <si>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</si>
  <si>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</si>
  <si>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</si>
  <si>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</si>
  <si>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</si>
  <si>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</si>
  <si>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</si>
  <si>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</si>
  <si>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</si>
  <si>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</si>
  <si>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</si>
  <si>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</si>
  <si>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</si>
  <si>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</si>
  <si>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</si>
  <si>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</si>
  <si>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</si>
  <si>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</si>
  <si>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</si>
  <si>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</si>
  <si>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</si>
  <si>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</si>
  <si>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</si>
  <si>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</si>
  <si>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</si>
  <si>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</si>
  <si>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</si>
  <si>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</si>
  <si>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</si>
  <si>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</si>
  <si>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</si>
  <si>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</si>
  <si>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</si>
  <si>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</si>
  <si>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</si>
  <si>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</si>
  <si>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</si>
  <si>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</si>
  <si>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</si>
  <si>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</si>
  <si>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</si>
  <si>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</si>
  <si>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</si>
  <si>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</si>
  <si>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</si>
  <si>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</si>
  <si>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</si>
  <si>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</si>
  <si>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</si>
  <si>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</si>
  <si>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</si>
  <si>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</si>
  <si>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</si>
  <si>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</si>
  <si>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</si>
  <si>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</si>
  <si>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</si>
  <si>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</si>
  <si>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</si>
  <si>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</si>
  <si>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</si>
  <si>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</si>
  <si>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</si>
  <si>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</si>
  <si>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</si>
  <si>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</si>
  <si>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</si>
  <si>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</si>
  <si>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</si>
  <si>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</si>
  <si>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</si>
  <si>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</si>
  <si>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</si>
  <si>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</si>
  <si>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</si>
  <si>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</si>
  <si>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</si>
  <si>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</si>
  <si>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</si>
  <si>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</si>
  <si>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</si>
  <si>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</si>
  <si>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</si>
  <si>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</si>
  <si>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</si>
  <si>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</si>
  <si>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</si>
  <si>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</si>
  <si>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</si>
  <si>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</si>
  <si>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</si>
  <si>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</si>
  <si>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</si>
  <si>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</si>
  <si>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</si>
  <si>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</si>
  <si>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</si>
  <si>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</si>
  <si>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</si>
  <si>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</si>
  <si>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</si>
  <si>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</si>
  <si>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</si>
  <si>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</si>
  <si>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</si>
  <si>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</si>
  <si>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</si>
  <si>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</si>
  <si>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</si>
  <si>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</si>
  <si>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</si>
  <si>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</si>
  <si>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</si>
  <si>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</si>
  <si>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</si>
  <si>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</si>
  <si>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</si>
  <si>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</si>
  <si>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</si>
  <si>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</si>
  <si>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</si>
  <si>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</si>
  <si>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</si>
  <si>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</si>
  <si>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</si>
  <si>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</si>
  <si>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</si>
  <si>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</si>
  <si>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</si>
  <si>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</si>
  <si>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</si>
  <si>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</si>
  <si>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</si>
  <si>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</si>
  <si>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</si>
  <si>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</si>
  <si>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</si>
  <si>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</si>
  <si>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</si>
  <si>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</si>
  <si>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</si>
  <si>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</si>
  <si>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</si>
  <si>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</si>
  <si>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</si>
  <si>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</si>
  <si>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</si>
  <si>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</si>
  <si>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</si>
  <si>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</si>
  <si>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</si>
  <si>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</si>
  <si>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</si>
  <si>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</si>
  <si>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</si>
  <si>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</si>
  <si>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</si>
  <si>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</si>
  <si>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</si>
  <si>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</si>
  <si>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</si>
  <si>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</si>
  <si>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</si>
  <si>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</si>
  <si>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</si>
  <si>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</si>
  <si>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</si>
  <si>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</si>
  <si>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</si>
  <si>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</si>
  <si>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</si>
  <si>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</si>
  <si>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</si>
  <si>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</si>
  <si>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</si>
  <si>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</si>
  <si>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</si>
  <si>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</si>
  <si>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</si>
  <si>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</si>
  <si>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</si>
  <si>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</si>
  <si>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</si>
  <si>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</si>
  <si>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</si>
  <si>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</si>
  <si>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</si>
  <si>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</si>
  <si>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</si>
  <si>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</si>
  <si>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</si>
  <si>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</si>
  <si>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</si>
  <si>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</si>
  <si>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</si>
  <si>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</si>
  <si>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</si>
  <si>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</si>
  <si>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</si>
  <si>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</si>
  <si>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</si>
  <si>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</si>
  <si>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</si>
  <si>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</si>
  <si>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</si>
  <si>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</si>
  <si>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</si>
  <si>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</si>
  <si>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</si>
  <si>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</si>
  <si>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</si>
  <si>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</si>
  <si>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</si>
  <si>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</si>
  <si>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</si>
  <si>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</si>
  <si>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</si>
  <si>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</si>
  <si>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</si>
  <si>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</si>
  <si>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</si>
  <si>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</si>
  <si>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</si>
  <si>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</si>
  <si>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</si>
  <si>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</si>
  <si>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</si>
  <si>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</si>
  <si>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</si>
  <si>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</si>
  <si>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</si>
  <si>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</si>
  <si>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</si>
  <si>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</si>
  <si>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</si>
  <si>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</si>
  <si>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</si>
  <si>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</si>
  <si>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</si>
  <si>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</si>
  <si>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</si>
  <si>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</si>
  <si>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</si>
  <si>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</si>
  <si>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</si>
  <si>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</si>
  <si>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</si>
  <si>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</si>
  <si>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</si>
  <si>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</si>
  <si>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</si>
  <si>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</si>
  <si>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</si>
  <si>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</si>
  <si>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</si>
  <si>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</si>
  <si>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</si>
  <si>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</si>
  <si>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</si>
  <si>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</si>
  <si>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</si>
  <si>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</si>
  <si>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</si>
  <si>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</si>
  <si>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</si>
  <si>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</si>
  <si>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</si>
  <si>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</si>
  <si>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</si>
  <si>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</si>
  <si>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</si>
  <si>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</si>
  <si>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</si>
  <si>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</si>
  <si>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</si>
  <si>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</si>
  <si>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</si>
  <si>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</si>
  <si>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</si>
  <si>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</si>
  <si>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</si>
  <si>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</si>
  <si>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</si>
  <si>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</si>
  <si>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</si>
  <si>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</si>
  <si>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</si>
  <si>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</si>
  <si>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</si>
  <si>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</si>
  <si>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</si>
  <si>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</si>
  <si>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</si>
  <si>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</si>
  <si>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</si>
  <si>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</si>
  <si>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</si>
  <si>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</si>
  <si>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</si>
  <si>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</si>
  <si>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</si>
  <si>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</si>
  <si>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</si>
  <si>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</si>
  <si>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</si>
  <si>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</si>
  <si>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</si>
  <si>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</si>
  <si>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</si>
  <si>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</si>
  <si>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</si>
  <si>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</si>
  <si>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</si>
  <si>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</si>
  <si>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</si>
  <si>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</si>
  <si>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</si>
  <si>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</si>
  <si>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</si>
  <si>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</si>
  <si>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</si>
  <si>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</si>
  <si>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</si>
  <si>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</si>
  <si>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</si>
  <si>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</si>
  <si>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</si>
  <si>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</si>
  <si>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</si>
  <si>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</si>
  <si>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</si>
  <si>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</si>
  <si>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</si>
  <si>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</si>
  <si>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</si>
  <si>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</si>
  <si>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</si>
  <si>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</si>
  <si>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</si>
  <si>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</si>
  <si>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</si>
  <si>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</si>
  <si>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</si>
  <si>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</si>
  <si>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</si>
  <si>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</si>
  <si>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</si>
  <si>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</si>
  <si>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</si>
  <si>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</si>
  <si>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</si>
  <si>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</si>
  <si>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</si>
  <si>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</si>
  <si>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</si>
  <si>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</si>
  <si>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</si>
  <si>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</si>
  <si>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</si>
  <si>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</si>
  <si>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</si>
  <si>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</si>
  <si>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</si>
  <si>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</si>
  <si>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</si>
  <si>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</si>
  <si>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</si>
  <si>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</si>
  <si>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</si>
  <si>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</si>
  <si>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</si>
  <si>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</si>
  <si>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</si>
  <si>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</si>
  <si>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</si>
  <si>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</si>
  <si>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</si>
  <si>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</si>
  <si>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</si>
  <si>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</si>
  <si>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</si>
  <si>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</si>
  <si>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</si>
  <si>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</si>
  <si>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</si>
  <si>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</si>
  <si>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</si>
  <si>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</si>
  <si>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</si>
  <si>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</si>
  <si>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</si>
  <si>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</si>
  <si>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</si>
  <si>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</si>
  <si>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</si>
  <si>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</si>
  <si>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</si>
  <si>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</si>
  <si>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</si>
  <si>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</si>
  <si>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</si>
  <si>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</si>
  <si>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</si>
  <si>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</si>
  <si>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</si>
  <si>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</si>
  <si>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</si>
  <si>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</si>
  <si>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</si>
  <si>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</si>
  <si>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</si>
  <si>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</si>
  <si>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</si>
  <si>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</si>
  <si>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</si>
  <si>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</si>
  <si>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</si>
  <si>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</si>
  <si>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</si>
  <si>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</si>
  <si>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</si>
  <si>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</si>
  <si>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</si>
  <si>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</si>
  <si>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</si>
  <si>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</si>
  <si>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</si>
  <si>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</si>
  <si>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</si>
  <si>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</si>
  <si>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</si>
  <si>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</si>
  <si>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</si>
  <si>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</si>
  <si>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</si>
  <si>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</si>
  <si>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</si>
  <si>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</si>
  <si>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</si>
  <si>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</si>
  <si>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</si>
  <si>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</si>
  <si>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</si>
  <si>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</si>
  <si>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</si>
  <si>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</si>
  <si>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</si>
  <si>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</si>
  <si>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</si>
  <si>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</si>
  <si>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</si>
  <si>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</si>
  <si>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</si>
  <si>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</si>
  <si>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</si>
  <si>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</si>
  <si>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</si>
  <si>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</si>
  <si>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</si>
  <si>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</si>
  <si>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</si>
  <si>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</si>
  <si>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</si>
  <si>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</si>
  <si>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</si>
  <si>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</si>
  <si>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</si>
  <si>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</si>
  <si>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</si>
  <si>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</si>
  <si>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</si>
  <si>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</si>
  <si>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</si>
  <si>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</si>
  <si>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</si>
  <si>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</si>
  <si>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</si>
  <si>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</si>
  <si>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</si>
  <si>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</si>
  <si>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</si>
  <si>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</si>
  <si>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</si>
  <si>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</si>
  <si>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</si>
  <si>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</si>
  <si>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</si>
  <si>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</si>
  <si>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</si>
  <si>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</si>
  <si>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</si>
  <si>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</si>
  <si>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</si>
  <si>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</si>
  <si>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</si>
  <si>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</si>
  <si>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</si>
  <si>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</si>
  <si>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</si>
  <si>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</si>
  <si>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</si>
  <si>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</si>
  <si>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</si>
  <si>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</si>
  <si>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</si>
  <si>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</si>
  <si>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</si>
  <si>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</si>
  <si>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</si>
  <si>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</si>
  <si>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</si>
  <si>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</si>
  <si>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</si>
  <si>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</si>
  <si>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</si>
  <si>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</si>
  <si>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</si>
  <si>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</si>
  <si>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</si>
  <si>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</si>
  <si>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</si>
  <si>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</si>
  <si>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</si>
  <si>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</si>
  <si>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</si>
  <si>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</si>
  <si>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</si>
  <si>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</si>
  <si>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</si>
  <si>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</si>
  <si>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</si>
  <si>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</si>
  <si>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</si>
  <si>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</si>
  <si>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</si>
  <si>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</si>
  <si>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</si>
  <si>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</si>
  <si>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</si>
  <si>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</si>
  <si>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</si>
  <si>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</si>
  <si>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</si>
  <si>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</si>
  <si>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</si>
  <si>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</si>
  <si>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</si>
  <si>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</si>
  <si>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</si>
  <si>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</si>
  <si>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</si>
  <si>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</si>
  <si>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</si>
  <si>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</si>
  <si>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</si>
  <si>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</si>
  <si>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</si>
  <si>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</si>
  <si>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</si>
  <si>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</si>
  <si>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</si>
  <si>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</si>
  <si>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</si>
  <si>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</si>
  <si>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</si>
  <si>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</si>
  <si>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</si>
  <si>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</si>
  <si>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</si>
  <si>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</si>
  <si>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</si>
  <si>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</si>
  <si>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</si>
  <si>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</si>
  <si>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</si>
  <si>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</si>
  <si>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</si>
  <si>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</si>
  <si>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</si>
  <si>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</si>
  <si>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</si>
  <si>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</si>
  <si>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</si>
  <si>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</si>
  <si>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</si>
  <si>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</si>
  <si>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</si>
  <si>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</si>
  <si>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</si>
  <si>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</si>
  <si>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</si>
  <si>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</si>
  <si>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</si>
  <si>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</si>
  <si>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</si>
  <si>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</si>
  <si>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</si>
  <si>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</si>
  <si>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</si>
  <si>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</si>
  <si>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</si>
  <si>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</si>
  <si>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</si>
  <si>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</si>
  <si>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</si>
  <si>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</si>
  <si>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</si>
  <si>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</si>
  <si>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</si>
  <si>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</si>
  <si>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</si>
  <si>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</si>
  <si>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</si>
  <si>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</si>
  <si>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</si>
  <si>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</si>
  <si>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</si>
  <si>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</si>
  <si>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</si>
  <si>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</si>
  <si>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</si>
  <si>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</si>
  <si>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</si>
  <si>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</si>
  <si>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</si>
  <si>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</si>
  <si>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</si>
  <si>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</si>
  <si>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</si>
  <si>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</si>
  <si>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</si>
  <si>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</si>
  <si>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</si>
  <si>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</si>
  <si>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</si>
  <si>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</si>
  <si>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</si>
  <si>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</si>
  <si>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</si>
  <si>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</si>
  <si>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</si>
  <si>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</si>
  <si>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</si>
  <si>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</si>
  <si>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</si>
  <si>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</si>
  <si>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</si>
  <si>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</si>
  <si>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</si>
  <si>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</si>
  <si>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</si>
  <si>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</si>
  <si>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</si>
  <si>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</si>
  <si>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</si>
  <si>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</si>
  <si>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</si>
  <si>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</si>
  <si>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</si>
  <si>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</si>
  <si>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</si>
  <si>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</si>
  <si>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</si>
  <si>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</si>
  <si>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</si>
  <si>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</si>
  <si>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</si>
  <si>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</si>
  <si>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</si>
  <si>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</si>
  <si>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</si>
  <si>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</si>
  <si>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</si>
  <si>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</si>
  <si>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</si>
  <si>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</si>
  <si>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</si>
  <si>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</si>
  <si>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</si>
  <si>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</si>
  <si>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</si>
  <si>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</si>
  <si>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</si>
  <si>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</si>
  <si>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</si>
  <si>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</si>
  <si>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</si>
  <si>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</si>
  <si>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</si>
  <si>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</si>
  <si>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</si>
  <si>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</si>
  <si>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</si>
  <si>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</si>
  <si>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</si>
  <si>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</si>
  <si>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</si>
  <si>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</si>
  <si>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</si>
  <si>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</si>
  <si>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</si>
  <si>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</si>
  <si>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</si>
  <si>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</si>
  <si>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</si>
  <si>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</si>
  <si>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</si>
  <si>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</si>
  <si>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</si>
  <si>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</si>
  <si>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</si>
  <si>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</si>
  <si>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</si>
  <si>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</si>
  <si>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</si>
  <si>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</si>
  <si>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</si>
  <si>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</si>
  <si>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</si>
  <si>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</si>
  <si>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</si>
  <si>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</si>
  <si>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</si>
  <si>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</si>
  <si>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</si>
  <si>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</si>
  <si>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</si>
  <si>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</si>
  <si>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</si>
  <si>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</si>
  <si>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</si>
  <si>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</si>
  <si>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</si>
  <si>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</si>
  <si>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</si>
  <si>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</si>
  <si>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</si>
  <si>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</si>
  <si>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</si>
  <si>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</si>
  <si>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</si>
  <si>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</si>
  <si>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</si>
  <si>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</si>
  <si>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</si>
  <si>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</si>
  <si>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</si>
  <si>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</si>
  <si>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</si>
  <si>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</si>
  <si>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</si>
  <si>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</si>
  <si>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</si>
  <si>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</si>
  <si>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</si>
  <si>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</si>
  <si>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</si>
  <si>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</si>
  <si>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</si>
  <si>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</si>
  <si>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</si>
  <si>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</si>
  <si>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</si>
  <si>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</si>
  <si>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</si>
  <si>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</si>
  <si>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</si>
  <si>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</si>
  <si>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</si>
  <si>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</si>
  <si>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</si>
  <si>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</si>
  <si>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</si>
  <si>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</si>
  <si>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</si>
  <si>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</si>
  <si>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</si>
  <si>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</si>
  <si>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</si>
  <si>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</si>
  <si>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</si>
  <si>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</si>
  <si>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</si>
  <si>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</si>
  <si>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</si>
  <si>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</si>
  <si>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</si>
  <si>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</si>
  <si>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</si>
  <si>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</si>
  <si>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</si>
  <si>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</si>
  <si>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</si>
  <si>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</si>
  <si>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</si>
  <si>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</si>
  <si>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</si>
  <si>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</si>
  <si>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</si>
  <si>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</si>
  <si>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</si>
  <si>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</si>
  <si>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</si>
  <si>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</si>
  <si>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</si>
  <si>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</si>
  <si>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</si>
  <si>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</si>
  <si>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</si>
  <si>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</si>
  <si>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</si>
  <si>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</si>
  <si>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</si>
  <si>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</si>
  <si>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</si>
  <si>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</si>
  <si>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</si>
  <si>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</si>
  <si>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</si>
  <si>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</si>
  <si>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</si>
  <si>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</si>
  <si>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</si>
  <si>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</si>
  <si>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</si>
  <si>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</si>
  <si>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</si>
  <si>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</si>
  <si>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</si>
  <si>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</si>
  <si>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</si>
  <si>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</si>
  <si>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</si>
  <si>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</si>
  <si>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</si>
  <si>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</si>
  <si>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</si>
  <si>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</si>
  <si>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</si>
  <si>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</si>
  <si>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</si>
  <si>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</si>
  <si>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</si>
  <si>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</si>
  <si>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</si>
  <si>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</si>
  <si>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</si>
  <si>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</si>
  <si>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</si>
  <si>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</si>
  <si>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</si>
  <si>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</si>
  <si>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</si>
  <si>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</si>
  <si>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</si>
  <si>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</si>
  <si>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</si>
  <si>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</si>
  <si>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</si>
  <si>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</si>
  <si>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</si>
  <si>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</si>
  <si>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</si>
  <si>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</si>
  <si>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</si>
  <si>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</si>
  <si>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</si>
  <si>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</si>
  <si>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</si>
  <si>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</si>
  <si>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</si>
  <si>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</si>
  <si>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</si>
  <si>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</si>
  <si>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</si>
  <si>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</si>
  <si>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</si>
  <si>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</si>
  <si>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</si>
  <si>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</si>
  <si>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</si>
  <si>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</si>
  <si>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</si>
  <si>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</si>
  <si>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</si>
  <si>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</si>
  <si>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</si>
  <si>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</si>
  <si>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</si>
  <si>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</si>
  <si>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</si>
  <si>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</si>
  <si>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</si>
  <si>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</si>
  <si>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</si>
  <si>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</si>
  <si>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</si>
  <si>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</si>
  <si>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</si>
  <si>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</si>
  <si>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</si>
  <si>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</si>
  <si>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</si>
  <si>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</si>
  <si>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</si>
  <si>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</si>
  <si>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</si>
  <si>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</si>
  <si>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</si>
  <si>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</si>
  <si>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</si>
  <si>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</si>
  <si>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</si>
  <si>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</si>
  <si>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</si>
  <si>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</si>
  <si>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</si>
  <si>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</si>
  <si>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</si>
  <si>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</si>
  <si>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</si>
  <si>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</si>
  <si>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</si>
  <si>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</si>
  <si>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</si>
  <si>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</si>
  <si>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</si>
  <si>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</si>
  <si>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</si>
  <si>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</si>
  <si>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</si>
  <si>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</si>
  <si>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</si>
  <si>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</si>
  <si>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</si>
  <si>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</si>
  <si>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</si>
  <si>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</si>
  <si>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</si>
  <si>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</si>
  <si>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</si>
  <si>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</si>
  <si>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</si>
  <si>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</si>
  <si>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</si>
  <si>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</si>
  <si>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</si>
  <si>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</si>
  <si>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</si>
  <si>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</si>
  <si>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</si>
  <si>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</si>
  <si>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</si>
  <si>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</si>
  <si>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</si>
  <si>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</si>
  <si>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</si>
  <si>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</si>
  <si>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</si>
  <si>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</si>
  <si>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</si>
  <si>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</si>
  <si>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</si>
  <si>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</si>
  <si>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</si>
  <si>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</si>
  <si>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</si>
  <si>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</si>
  <si>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</si>
  <si>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</si>
  <si>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</si>
  <si>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</si>
  <si>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</si>
  <si>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</si>
  <si>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</si>
  <si>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</si>
  <si>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</si>
  <si>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</si>
  <si>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</si>
  <si>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</si>
  <si>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</si>
  <si>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</si>
  <si>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</si>
  <si>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</si>
  <si>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</si>
  <si>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</si>
  <si>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</si>
  <si>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</si>
  <si>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</si>
  <si>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</si>
  <si>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</si>
  <si>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</si>
  <si>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</si>
  <si>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</si>
  <si>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</si>
  <si>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</si>
  <si>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</si>
  <si>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</si>
  <si>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</si>
  <si>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</si>
  <si>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</si>
  <si>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</si>
  <si>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</si>
  <si>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</si>
  <si>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</si>
  <si>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</si>
  <si>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</si>
  <si>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</si>
  <si>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</si>
  <si>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</si>
  <si>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</si>
  <si>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</si>
  <si>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</si>
  <si>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</si>
  <si>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</si>
  <si>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</si>
  <si>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</si>
  <si>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</si>
  <si>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</si>
  <si>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</si>
  <si>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</si>
  <si>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</si>
  <si>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</si>
  <si>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</si>
  <si>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</si>
  <si>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</si>
  <si>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</si>
  <si>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</si>
  <si>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</si>
  <si>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</si>
  <si>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</si>
  <si>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</si>
  <si>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</si>
  <si>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</si>
  <si>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</si>
  <si>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</si>
  <si>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</si>
  <si>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</si>
  <si>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</si>
  <si>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</si>
  <si>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</si>
  <si>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</si>
  <si>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</si>
  <si>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</si>
  <si>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</si>
  <si>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</si>
  <si>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</si>
  <si>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</si>
  <si>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</si>
  <si>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</si>
  <si>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</si>
  <si>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</si>
  <si>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</si>
  <si>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</si>
  <si>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</si>
  <si>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</si>
  <si>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</si>
  <si>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</si>
  <si>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</si>
  <si>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</si>
  <si>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</si>
  <si>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</si>
  <si>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</si>
  <si>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</si>
  <si>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</si>
  <si>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</si>
  <si>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</si>
  <si>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</si>
  <si>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</si>
  <si>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</si>
  <si>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</si>
  <si>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</si>
  <si>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</si>
  <si>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</si>
  <si>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</si>
  <si>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</si>
  <si>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</si>
  <si>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</si>
  <si>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</si>
  <si>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</si>
  <si>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</si>
  <si>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</si>
  <si>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</si>
  <si>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</si>
  <si>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</si>
  <si>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</si>
  <si>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</si>
  <si>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</si>
  <si>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</si>
  <si>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</si>
  <si>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</si>
  <si>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</si>
  <si>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</si>
  <si>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</si>
  <si>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</si>
  <si>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</si>
  <si>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</si>
  <si>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</si>
  <si>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</si>
  <si>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</si>
  <si>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</si>
  <si>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</si>
  <si>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</si>
  <si>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</si>
  <si>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</si>
  <si>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</si>
  <si>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</si>
  <si>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</si>
  <si>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</si>
  <si>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</si>
  <si>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</si>
  <si>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</si>
  <si>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</si>
  <si>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</si>
  <si>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</si>
  <si>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</si>
  <si>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</si>
  <si>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</si>
  <si>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</si>
  <si>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</si>
  <si>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</si>
  <si>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</si>
  <si>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</si>
  <si>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</si>
  <si>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</si>
  <si>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</si>
  <si>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</si>
  <si>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</si>
  <si>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</si>
  <si>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</si>
  <si>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</si>
  <si>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</si>
  <si>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</si>
  <si>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</si>
  <si>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</si>
  <si>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</si>
  <si>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</si>
  <si>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</si>
  <si>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</si>
  <si>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</si>
  <si>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</si>
  <si>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</si>
  <si>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</si>
  <si>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</si>
  <si>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</si>
  <si>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</si>
  <si>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</si>
  <si>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</si>
  <si>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</si>
  <si>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</si>
  <si>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</si>
  <si>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</si>
  <si>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</si>
  <si>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</si>
  <si>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</si>
  <si>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</si>
  <si>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</si>
  <si>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</si>
  <si>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</si>
  <si>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</si>
  <si>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</si>
  <si>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</si>
  <si>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</si>
  <si>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</si>
  <si>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</si>
  <si>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</si>
  <si>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</si>
  <si>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</si>
  <si>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</si>
  <si>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</si>
  <si>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</si>
  <si>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</si>
  <si>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</si>
  <si>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</si>
  <si>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</si>
  <si>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</si>
  <si>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</si>
  <si>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</si>
  <si>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</si>
  <si>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</si>
  <si>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</si>
  <si>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</si>
  <si>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</si>
  <si>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</si>
  <si>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</si>
  <si>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</si>
  <si>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</si>
  <si>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</si>
  <si>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</si>
  <si>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</si>
  <si>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</si>
  <si>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</si>
  <si>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</si>
  <si>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</si>
  <si>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</si>
  <si>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</si>
  <si>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</si>
  <si>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</si>
  <si>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</si>
  <si>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</si>
  <si>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</si>
  <si>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</si>
  <si>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</si>
  <si>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</si>
  <si>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</si>
  <si>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</si>
  <si>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</si>
  <si>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</si>
  <si>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</si>
  <si>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</si>
  <si>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</si>
  <si>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</si>
  <si>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</si>
  <si>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</si>
  <si>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</si>
  <si>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</si>
  <si>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</si>
  <si>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</si>
  <si>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</si>
  <si>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</si>
  <si>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</si>
  <si>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</si>
  <si>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</si>
  <si>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</si>
  <si>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</si>
  <si>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</si>
  <si>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</si>
  <si>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</si>
  <si>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</si>
  <si>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</si>
  <si>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</si>
  <si>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</si>
  <si>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</si>
  <si>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</si>
  <si>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</si>
  <si>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</si>
  <si>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</si>
  <si>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</si>
  <si>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</si>
  <si>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</si>
  <si>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</si>
  <si>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</si>
  <si>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</si>
  <si>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</si>
  <si>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</si>
  <si>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</si>
  <si>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</si>
  <si>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</si>
  <si>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</si>
  <si>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</si>
  <si>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</si>
  <si>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</si>
  <si>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</si>
  <si>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</si>
  <si>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</si>
  <si>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</si>
  <si>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</si>
  <si>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</si>
  <si>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</si>
  <si>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</si>
  <si>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</si>
  <si>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</si>
  <si>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</si>
  <si>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</si>
  <si>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</si>
  <si>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</si>
  <si>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</si>
  <si>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</si>
  <si>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</si>
  <si>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</si>
  <si>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</si>
  <si>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</si>
  <si>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</si>
  <si>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</si>
  <si>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</si>
  <si>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</si>
  <si>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</si>
  <si>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</si>
  <si>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</si>
  <si>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</si>
  <si>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</si>
  <si>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</si>
  <si>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</si>
  <si>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</si>
  <si>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</si>
  <si>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</si>
  <si>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</si>
  <si>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</si>
  <si>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</si>
  <si>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</si>
  <si>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</si>
  <si>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</si>
  <si>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</si>
  <si>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</si>
  <si>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</si>
  <si>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</si>
  <si>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</si>
  <si>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</si>
  <si>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</si>
  <si>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</si>
  <si>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</si>
  <si>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</si>
  <si>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</si>
  <si>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</si>
  <si>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</si>
  <si>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</si>
  <si>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</si>
  <si>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</si>
  <si>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</si>
  <si>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</si>
  <si>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</si>
  <si>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</si>
  <si>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</si>
  <si>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</si>
  <si>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</si>
  <si>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</si>
  <si>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</si>
  <si>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</si>
  <si>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</si>
  <si>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</si>
  <si>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</si>
  <si>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</si>
  <si>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</si>
  <si>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</si>
  <si>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</si>
  <si>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</si>
  <si>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</si>
  <si>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</si>
  <si>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</si>
  <si>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</si>
  <si>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</si>
  <si>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</si>
  <si>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</si>
  <si>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</si>
  <si>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</si>
  <si>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</si>
  <si>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</si>
  <si>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</si>
  <si>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</si>
  <si>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</si>
  <si>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</si>
  <si>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</si>
  <si>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</si>
  <si>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</si>
  <si>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</si>
  <si>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</si>
  <si>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</si>
  <si>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</si>
  <si>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</si>
  <si>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</si>
  <si>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</si>
  <si>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</si>
  <si>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</si>
  <si>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</si>
  <si>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</si>
  <si>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</si>
  <si>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</si>
  <si>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</si>
  <si>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</si>
  <si>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</si>
  <si>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</si>
  <si>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</si>
  <si>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</si>
  <si>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</si>
  <si>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</si>
  <si>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</si>
  <si>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</si>
  <si>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</si>
  <si>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</si>
  <si>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</si>
  <si>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</si>
  <si>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</si>
  <si>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</si>
  <si>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</si>
  <si>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</si>
  <si>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</si>
  <si>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</si>
  <si>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</si>
  <si>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</si>
  <si>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</si>
  <si>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</si>
  <si>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</si>
  <si>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</si>
  <si>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</si>
  <si>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</si>
  <si>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</si>
  <si>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</si>
  <si>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</si>
  <si>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</si>
  <si>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</si>
  <si>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</si>
  <si>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</si>
  <si>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</si>
  <si>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</si>
  <si>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</si>
  <si>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</si>
  <si>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</si>
  <si>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</si>
  <si>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</si>
  <si>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</si>
  <si>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</si>
  <si>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</si>
  <si>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</si>
  <si>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</si>
  <si>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</si>
  <si>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</si>
  <si>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</si>
  <si>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</si>
  <si>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</si>
  <si>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</si>
  <si>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</si>
  <si>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</si>
  <si>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</si>
  <si>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</si>
  <si>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</si>
  <si>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</si>
  <si>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</si>
  <si>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</si>
  <si>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</si>
  <si>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</si>
  <si>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</si>
  <si>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</si>
  <si>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</si>
  <si>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</si>
  <si>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</si>
  <si>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</si>
  <si>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</si>
  <si>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</si>
  <si>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</si>
  <si>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</si>
  <si>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</si>
  <si>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</si>
  <si>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</si>
  <si>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</si>
  <si>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</si>
  <si>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</si>
  <si>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</si>
  <si>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</si>
  <si>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</si>
  <si>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</si>
  <si>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</si>
  <si>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</si>
  <si>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</si>
  <si>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</si>
  <si>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</si>
  <si>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</si>
  <si>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</si>
  <si>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</si>
  <si>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</si>
  <si>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</si>
  <si>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</si>
  <si>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</si>
  <si>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</si>
  <si>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</si>
  <si>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</si>
  <si>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</si>
  <si>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</si>
  <si>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</si>
  <si>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</si>
  <si>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</si>
  <si>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</si>
  <si>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</si>
  <si>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</si>
  <si>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</si>
  <si>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</si>
  <si>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</si>
  <si>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</si>
  <si>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</si>
  <si>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</si>
  <si>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</si>
  <si>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</si>
  <si>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</si>
  <si>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</si>
  <si>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</si>
  <si>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</si>
  <si>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</si>
  <si>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</si>
  <si>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</si>
  <si>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</si>
  <si>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</si>
  <si>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</si>
  <si>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</si>
  <si>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</si>
  <si>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</si>
  <si>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</si>
  <si>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</si>
  <si>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</si>
  <si>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</si>
  <si>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</si>
  <si>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</si>
  <si>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</si>
  <si>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</si>
  <si>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</si>
  <si>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</si>
  <si>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</si>
  <si>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</si>
  <si>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</si>
  <si>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</si>
  <si>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</si>
  <si>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</si>
  <si>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</si>
  <si>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</si>
  <si>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</si>
  <si>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</si>
  <si>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</si>
  <si>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</si>
  <si>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</si>
  <si>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</si>
  <si>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</si>
  <si>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</si>
  <si>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</si>
  <si>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</si>
  <si>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</si>
  <si>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</si>
  <si>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</si>
  <si>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</si>
  <si>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</si>
  <si>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</si>
  <si>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</si>
  <si>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</si>
  <si>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</si>
  <si>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</si>
  <si>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</si>
  <si>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</si>
  <si>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</si>
  <si>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</si>
  <si>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</si>
  <si>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</si>
  <si>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</si>
  <si>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</si>
  <si>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</si>
  <si>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</si>
  <si>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</si>
  <si>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</si>
  <si>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</si>
  <si>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</si>
  <si>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</si>
  <si>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</si>
  <si>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</si>
  <si>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</si>
  <si>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</si>
  <si>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</si>
  <si>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</si>
  <si>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</si>
  <si>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</si>
  <si>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</si>
  <si>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</si>
  <si>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</si>
  <si>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</si>
  <si>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</si>
  <si>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</si>
  <si>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</si>
  <si>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</si>
  <si>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</si>
  <si>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</si>
  <si>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</si>
  <si>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</si>
  <si>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</si>
  <si>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</si>
  <si>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</si>
  <si>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</si>
  <si>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</si>
  <si>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</si>
  <si>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</si>
  <si>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</si>
  <si>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</si>
  <si>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</si>
  <si>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</si>
  <si>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</si>
  <si>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</si>
  <si>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</si>
  <si>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</si>
  <si>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</si>
  <si>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</si>
  <si>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</si>
  <si>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</si>
  <si>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</si>
  <si>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</si>
  <si>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</si>
  <si>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</si>
  <si>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</si>
  <si>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</si>
  <si>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</si>
  <si>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</si>
  <si>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</si>
  <si>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</si>
  <si>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</si>
  <si>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</si>
  <si>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</si>
  <si>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</si>
  <si>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</si>
  <si>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</si>
  <si>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</si>
  <si>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</si>
  <si>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</si>
  <si>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</si>
  <si>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</si>
  <si>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</si>
  <si>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</si>
  <si>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</si>
  <si>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</si>
  <si>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</si>
  <si>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</si>
  <si>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</si>
  <si>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</si>
  <si>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</si>
  <si>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</si>
  <si>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</si>
  <si>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</si>
  <si>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</si>
  <si>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</si>
  <si>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</si>
  <si>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</si>
  <si>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</si>
  <si>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</si>
  <si>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</si>
  <si>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</si>
  <si>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</si>
  <si>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</si>
  <si>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</si>
  <si>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</si>
  <si>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</si>
  <si>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</si>
  <si>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</si>
  <si>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</si>
  <si>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</si>
  <si>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</si>
  <si>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</si>
  <si>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</si>
  <si>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</si>
  <si>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</si>
  <si>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</si>
  <si>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</si>
  <si>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</si>
  <si>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</si>
  <si>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</si>
  <si>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</si>
  <si>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</si>
  <si>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</si>
  <si>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</si>
  <si>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</si>
  <si>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</si>
  <si>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</si>
  <si>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</si>
  <si>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</si>
  <si>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</si>
  <si>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</si>
  <si>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</si>
  <si>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</si>
  <si>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</si>
  <si>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</si>
  <si>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</si>
  <si>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</si>
  <si>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</si>
  <si>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</si>
  <si>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</si>
  <si>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</si>
  <si>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</si>
  <si>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</si>
  <si>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</si>
  <si>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</si>
  <si>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</si>
  <si>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</si>
  <si>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</si>
  <si>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</si>
  <si>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</si>
  <si>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</si>
  <si>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</si>
  <si>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</si>
  <si>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</si>
  <si>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</si>
  <si>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</si>
  <si>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</si>
  <si>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</si>
  <si>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</si>
  <si>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</si>
  <si>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</si>
  <si>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</si>
  <si>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</si>
  <si>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</si>
  <si>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</si>
  <si>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</si>
  <si>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</si>
  <si>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</si>
  <si>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</si>
  <si>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</si>
  <si>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</si>
  <si>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</si>
  <si>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</si>
  <si>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</si>
  <si>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</si>
  <si>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</si>
  <si>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</si>
  <si>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</si>
  <si>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</si>
  <si>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</si>
  <si>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</si>
  <si>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</si>
  <si>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</si>
  <si>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</si>
  <si>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</si>
  <si>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</si>
  <si>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</si>
  <si>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</si>
  <si>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</si>
  <si>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</si>
  <si>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</si>
  <si>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</si>
  <si>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</si>
  <si>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</si>
  <si>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</si>
  <si>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</si>
  <si>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</si>
  <si>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</si>
  <si>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</si>
  <si>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</si>
  <si>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</si>
  <si>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</si>
  <si>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</si>
  <si>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</si>
  <si>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</si>
  <si>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</si>
  <si>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</si>
  <si>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</si>
  <si>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</si>
  <si>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</si>
  <si>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</si>
  <si>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</si>
  <si>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</si>
  <si>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</si>
  <si>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</si>
  <si>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</si>
  <si>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</si>
  <si>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</si>
  <si>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</si>
  <si>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</si>
  <si>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</si>
  <si>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</si>
  <si>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</si>
  <si>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</si>
  <si>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</si>
  <si>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</si>
  <si>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</si>
  <si>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</si>
  <si>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</si>
  <si>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</si>
  <si>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</si>
  <si>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</si>
  <si>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</si>
  <si>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</si>
  <si>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</si>
  <si>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</si>
  <si>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</si>
  <si>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</si>
  <si>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</si>
  <si>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</si>
  <si>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</si>
  <si>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</si>
  <si>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</si>
  <si>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</si>
  <si>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</si>
  <si>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</si>
  <si>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</si>
  <si>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</si>
  <si>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</si>
  <si>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</si>
  <si>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</si>
  <si>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</si>
  <si>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</si>
  <si>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</si>
  <si>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</si>
  <si>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</si>
  <si>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</si>
  <si>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</si>
  <si>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</si>
  <si>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</si>
  <si>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</si>
  <si>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</si>
  <si>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</si>
  <si>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</si>
  <si>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</si>
  <si>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</si>
  <si>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</si>
  <si>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</si>
  <si>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</si>
  <si>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</si>
  <si>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</si>
  <si>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</si>
  <si>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</si>
  <si>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</si>
  <si>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</si>
  <si>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</si>
  <si>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</si>
  <si>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</si>
  <si>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</si>
  <si>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</si>
  <si>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</si>
  <si>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</si>
  <si>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</si>
  <si>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</si>
  <si>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</si>
  <si>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</si>
  <si>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</si>
  <si>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</si>
  <si>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</si>
  <si>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</si>
  <si>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</si>
  <si>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</si>
  <si>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</si>
  <si>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</si>
  <si>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</si>
  <si>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</si>
  <si>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</si>
  <si>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</si>
  <si>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</si>
  <si>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</si>
  <si>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</si>
  <si>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</si>
  <si>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</si>
  <si>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</si>
  <si>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</si>
  <si>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</si>
  <si>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</si>
  <si>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</si>
  <si>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</si>
  <si>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</si>
  <si>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</si>
  <si>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</si>
  <si>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</si>
  <si>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</si>
  <si>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</si>
  <si>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</si>
  <si>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</si>
  <si>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</si>
  <si>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</si>
  <si>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</si>
  <si>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</si>
  <si>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</si>
  <si>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</si>
  <si>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</si>
  <si>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</si>
  <si>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</si>
  <si>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</si>
  <si>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</si>
  <si>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</si>
  <si>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</si>
  <si>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</si>
  <si>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</si>
  <si>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</si>
  <si>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</si>
  <si>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</si>
  <si>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</si>
  <si>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</si>
  <si>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</si>
  <si>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</si>
  <si>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</si>
  <si>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</si>
  <si>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</si>
  <si>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</si>
  <si>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</si>
  <si>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</si>
  <si>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</si>
  <si>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</si>
  <si>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</si>
  <si>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</si>
  <si>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</si>
  <si>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</si>
  <si>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</si>
  <si>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</si>
  <si>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</si>
  <si>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</si>
  <si>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</si>
  <si>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</si>
  <si>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</si>
  <si>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</si>
  <si>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</si>
  <si>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</si>
  <si>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</si>
  <si>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</si>
  <si>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</si>
  <si>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</si>
  <si>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</si>
  <si>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</si>
  <si>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</si>
  <si>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</si>
  <si>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</si>
  <si>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</si>
  <si>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</si>
  <si>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</si>
  <si>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</si>
  <si>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</si>
  <si>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</si>
  <si>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</si>
  <si>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</si>
  <si>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</si>
  <si>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</si>
  <si>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</si>
  <si>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</si>
  <si>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</si>
  <si>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</si>
  <si>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</si>
  <si>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</si>
  <si>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</si>
  <si>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</si>
  <si>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</si>
  <si>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</si>
  <si>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</si>
  <si>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</si>
  <si>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</si>
  <si>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</si>
  <si>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</si>
  <si>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</si>
  <si>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</si>
  <si>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</si>
  <si>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</si>
  <si>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</si>
  <si>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</si>
  <si>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</si>
  <si>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</si>
  <si>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</si>
  <si>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</si>
  <si>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</si>
  <si>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</si>
  <si>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</si>
  <si>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</si>
  <si>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</si>
  <si>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</si>
  <si>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</si>
  <si>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</si>
  <si>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</si>
  <si>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</si>
  <si>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</si>
  <si>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</si>
  <si>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</si>
  <si>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</si>
  <si>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</si>
  <si>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</si>
  <si>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</si>
  <si>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</si>
  <si>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</si>
  <si>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</si>
  <si>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</si>
  <si>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</si>
  <si>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</si>
  <si>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</si>
  <si>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</si>
  <si>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</si>
  <si>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</si>
  <si>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</si>
  <si>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</si>
  <si>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</si>
  <si>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</si>
  <si>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</si>
  <si>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</si>
  <si>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</si>
  <si>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</si>
  <si>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</si>
  <si>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</si>
  <si>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</si>
  <si>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</si>
  <si>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</si>
  <si>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</si>
  <si>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</si>
  <si>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</si>
  <si>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</si>
  <si>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</si>
  <si>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</si>
  <si>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</si>
  <si>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</si>
  <si>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</si>
  <si>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</si>
  <si>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</si>
  <si>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</si>
  <si>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</si>
  <si>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</si>
  <si>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</si>
  <si>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</si>
  <si>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</si>
  <si>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</si>
  <si>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</si>
  <si>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</si>
  <si>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</si>
  <si>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</si>
  <si>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</si>
  <si>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</si>
  <si>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</si>
  <si>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</si>
  <si>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</si>
  <si>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</si>
  <si>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</si>
  <si>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</si>
  <si>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</si>
  <si>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</si>
  <si>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</si>
  <si>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</si>
  <si>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</si>
  <si>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</si>
  <si>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</si>
  <si>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</si>
  <si>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</si>
  <si>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</si>
  <si>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</si>
  <si>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</si>
  <si>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</si>
  <si>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</si>
  <si>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</si>
  <si>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</si>
  <si>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</si>
  <si>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</si>
  <si>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</si>
  <si>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</si>
  <si>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</si>
  <si>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</si>
  <si>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</si>
  <si>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</si>
  <si>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</si>
  <si>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</si>
  <si>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</si>
  <si>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</si>
  <si>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</si>
  <si>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</si>
  <si>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</si>
  <si>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</si>
  <si>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</si>
  <si>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</si>
  <si>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</si>
  <si>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</si>
  <si>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</si>
  <si>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</si>
  <si>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</si>
  <si>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</si>
  <si>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</si>
  <si>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</si>
  <si>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</si>
  <si>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</si>
  <si>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</si>
  <si>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</si>
  <si>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</si>
  <si>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</si>
  <si>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</si>
  <si>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</si>
  <si>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</si>
  <si>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</si>
  <si>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</si>
  <si>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</si>
  <si>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</si>
  <si>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</si>
  <si>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</si>
  <si>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</si>
  <si>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</si>
  <si>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</si>
  <si>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</si>
  <si>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</si>
  <si>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</si>
  <si>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</si>
  <si>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</si>
  <si>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</si>
  <si>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</si>
  <si>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</si>
  <si>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</si>
  <si>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</si>
  <si>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</si>
  <si>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</si>
  <si>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</si>
  <si>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</si>
  <si>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</si>
  <si>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</si>
  <si>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</si>
  <si>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</si>
  <si>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</si>
  <si>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</si>
  <si>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</si>
  <si>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</si>
  <si>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</si>
  <si>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</si>
  <si>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</si>
  <si>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</si>
  <si>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</si>
  <si>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</si>
  <si>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</si>
  <si>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</si>
  <si>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</si>
  <si>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</si>
  <si>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</si>
  <si>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</si>
  <si>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</si>
  <si>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</si>
  <si>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</si>
  <si>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</si>
  <si>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</si>
  <si>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</si>
  <si>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</si>
  <si>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</si>
  <si>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</si>
  <si>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</si>
  <si>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</si>
  <si>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</si>
  <si>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</si>
  <si>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</si>
  <si>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</si>
  <si>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</si>
  <si>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</si>
  <si>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</si>
  <si>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</si>
  <si>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</si>
  <si>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</si>
  <si>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</si>
  <si>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</si>
  <si>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</si>
  <si>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</si>
  <si>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</si>
  <si>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</si>
  <si>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</si>
  <si>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</si>
  <si>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</si>
  <si>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</si>
  <si>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</si>
  <si>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</si>
  <si>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</si>
  <si>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</si>
  <si>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</si>
  <si>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</si>
  <si>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</si>
  <si>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</si>
  <si>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</si>
  <si>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</si>
  <si>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</si>
  <si>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</si>
  <si>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</si>
  <si>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</si>
  <si>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</si>
  <si>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</si>
  <si>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</si>
  <si>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</si>
  <si>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</si>
  <si>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</si>
  <si>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</si>
  <si>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</si>
  <si>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</si>
  <si>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</si>
  <si>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</si>
  <si>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</si>
  <si>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</si>
  <si>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</si>
  <si>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</si>
  <si>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</si>
  <si>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</si>
  <si>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</si>
  <si>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</si>
  <si>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</si>
  <si>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</si>
  <si>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</si>
  <si>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</si>
  <si>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</si>
  <si>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</si>
  <si>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</si>
  <si>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</si>
  <si>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</si>
  <si>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</si>
  <si>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</si>
  <si>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</si>
  <si>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</si>
  <si>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</si>
  <si>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</si>
  <si>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</si>
  <si>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</si>
  <si>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</si>
  <si>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</si>
  <si>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</si>
  <si>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</si>
  <si>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</si>
  <si>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</si>
  <si>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</si>
  <si>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</si>
  <si>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</si>
  <si>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</si>
  <si>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</si>
  <si>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</si>
  <si>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</si>
  <si>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</si>
  <si>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</si>
  <si>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</si>
  <si>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</si>
  <si>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</si>
  <si>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</si>
  <si>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</si>
  <si>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</si>
  <si>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</si>
  <si>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</si>
  <si>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</si>
  <si>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</si>
  <si>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</si>
  <si>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</si>
  <si>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</si>
  <si>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</si>
  <si>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</si>
  <si>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</si>
  <si>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</si>
  <si>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</si>
  <si>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</si>
  <si>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</si>
  <si>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</si>
  <si>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</si>
  <si>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</si>
  <si>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</si>
  <si>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</si>
  <si>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</si>
  <si>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</si>
  <si>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</si>
  <si>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</si>
  <si>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</si>
  <si>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</si>
  <si>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</si>
  <si>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</si>
  <si>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</si>
  <si>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</si>
  <si>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</si>
  <si>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</si>
  <si>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</si>
  <si>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</si>
  <si>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</si>
  <si>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</si>
  <si>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</si>
  <si>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</si>
  <si>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</si>
  <si>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</si>
  <si>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</si>
  <si>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</si>
  <si>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</si>
  <si>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</si>
  <si>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</si>
  <si>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</si>
  <si>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</si>
  <si>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</si>
  <si>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</si>
  <si>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</si>
  <si>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</si>
  <si>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</si>
  <si>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</si>
  <si>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</si>
  <si>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</si>
  <si>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</si>
  <si>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</si>
  <si>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</si>
  <si>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</si>
  <si>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</si>
  <si>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</si>
  <si>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</si>
  <si>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</si>
  <si>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</si>
  <si>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</si>
  <si>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</si>
  <si>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</si>
  <si>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</si>
  <si>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</si>
  <si>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</si>
  <si>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</si>
  <si>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</si>
  <si>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</si>
  <si>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</si>
  <si>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</si>
  <si>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</si>
  <si>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</si>
  <si>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</si>
  <si>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</si>
  <si>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</si>
  <si>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</si>
  <si>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</si>
  <si>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</si>
  <si>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</si>
  <si>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</si>
  <si>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</si>
  <si>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</si>
  <si>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</si>
  <si>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</si>
  <si>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</si>
  <si>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</si>
  <si>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</si>
  <si>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</si>
  <si>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</si>
  <si>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</si>
  <si>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</si>
  <si>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</si>
  <si>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</si>
  <si>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</si>
  <si>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</si>
  <si>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</si>
  <si>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</si>
  <si>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</si>
  <si>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</si>
  <si>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</si>
  <si>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</si>
  <si>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</si>
  <si>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</si>
  <si>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</si>
  <si>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</si>
  <si>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</si>
  <si>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</si>
  <si>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</si>
  <si>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</si>
  <si>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</si>
  <si>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</si>
  <si>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</si>
  <si>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</si>
  <si>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</si>
  <si>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</si>
  <si>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</si>
  <si>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</si>
  <si>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</si>
  <si>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</si>
  <si>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</si>
  <si>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</si>
  <si>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</si>
  <si>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</si>
  <si>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</si>
  <si>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</si>
  <si>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</si>
  <si>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</si>
  <si>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</si>
  <si>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</si>
  <si>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</si>
  <si>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</si>
  <si>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</si>
  <si>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</si>
  <si>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</si>
  <si>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</si>
  <si>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</si>
  <si>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</si>
  <si>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</si>
  <si>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</si>
  <si>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</si>
  <si>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</si>
  <si>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</si>
  <si>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</si>
  <si>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</si>
  <si>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</si>
  <si>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</si>
  <si>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</si>
  <si>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</si>
  <si>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</si>
  <si>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</si>
  <si>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</si>
  <si>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</si>
  <si>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</si>
  <si>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</si>
  <si>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</si>
  <si>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</si>
  <si>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</si>
  <si>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</si>
  <si>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</si>
  <si>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</si>
  <si>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</si>
  <si>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</si>
  <si>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</si>
  <si>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</si>
  <si>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</si>
  <si>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</si>
  <si>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</si>
  <si>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</si>
  <si>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</si>
  <si>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</si>
  <si>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</si>
  <si>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</si>
  <si>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</si>
  <si>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</si>
  <si>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</si>
  <si>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</si>
  <si>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</si>
  <si>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</si>
  <si>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</si>
  <si>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</si>
  <si>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</si>
  <si>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</si>
  <si>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</si>
  <si>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</si>
  <si>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</si>
  <si>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</si>
  <si>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</si>
  <si>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</si>
  <si>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</si>
  <si>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</si>
  <si>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</si>
  <si>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</si>
  <si>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</si>
  <si>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</si>
  <si>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</si>
  <si>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</si>
  <si>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</si>
  <si>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</si>
  <si>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</si>
  <si>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</si>
  <si>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</si>
  <si>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</si>
  <si>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</si>
  <si>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</si>
  <si>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</si>
  <si>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</si>
  <si>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</si>
  <si>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</si>
  <si>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</si>
  <si>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</si>
  <si>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</si>
  <si>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</si>
  <si>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</si>
  <si>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</si>
  <si>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</si>
  <si>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</si>
  <si>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</si>
  <si>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</si>
  <si>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</si>
  <si>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</si>
  <si>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</si>
  <si>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</si>
  <si>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</si>
  <si>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</si>
  <si>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</si>
  <si>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</si>
  <si>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</si>
  <si>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</si>
  <si>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</si>
  <si>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</si>
  <si>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</si>
  <si>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</si>
  <si>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</si>
  <si>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</si>
  <si>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</si>
  <si>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</si>
  <si>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</si>
  <si>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</si>
  <si>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</si>
  <si>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</si>
  <si>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</si>
  <si>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</si>
  <si>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</si>
  <si>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</si>
  <si>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</si>
  <si>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</si>
  <si>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</si>
  <si>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</si>
  <si>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</si>
  <si>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</si>
  <si>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</si>
  <si>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</si>
  <si>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</si>
  <si>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</si>
  <si>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</si>
  <si>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</si>
  <si>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</si>
  <si>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</si>
  <si>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</si>
  <si>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</si>
  <si>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</si>
  <si>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</si>
  <si>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</si>
  <si>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</si>
  <si>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</si>
  <si>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</si>
  <si>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</si>
  <si>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</si>
  <si>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</si>
  <si>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</si>
  <si>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</si>
  <si>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</si>
  <si>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</si>
  <si>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</si>
  <si>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</si>
  <si>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</si>
  <si>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</si>
  <si>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</si>
  <si>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</si>
  <si>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</si>
  <si>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</si>
  <si>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</si>
  <si>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</si>
  <si>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</si>
  <si>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</si>
  <si>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</si>
  <si>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</si>
  <si>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</si>
  <si>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</si>
  <si>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</si>
  <si>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</si>
  <si>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</si>
  <si>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</si>
  <si>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</si>
  <si>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</si>
  <si>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</si>
  <si>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</si>
  <si>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</si>
  <si>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</si>
  <si>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</si>
  <si>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</si>
  <si>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</si>
  <si>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</si>
  <si>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</si>
  <si>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</si>
  <si>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</si>
  <si>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</si>
  <si>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</si>
  <si>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</si>
  <si>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</si>
  <si>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</si>
  <si>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</si>
  <si>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</si>
  <si>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</si>
  <si>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</si>
  <si>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</si>
  <si>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</si>
  <si>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</si>
  <si>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</si>
  <si>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</si>
  <si>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</si>
  <si>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</si>
  <si>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</si>
  <si>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</si>
  <si>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</si>
  <si>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</si>
  <si>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</si>
  <si>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</si>
  <si>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</si>
  <si>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</si>
  <si>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</si>
  <si>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</si>
  <si>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</si>
  <si>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</si>
  <si>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</si>
  <si>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</si>
  <si>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</si>
  <si>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</si>
  <si>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</si>
  <si>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</si>
  <si>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</si>
  <si>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</si>
  <si>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</si>
  <si>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</si>
  <si>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</si>
  <si>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</si>
  <si>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</si>
  <si>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</si>
  <si>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</si>
  <si>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</si>
  <si>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</si>
  <si>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</si>
  <si>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</si>
  <si>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</si>
  <si>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</si>
  <si>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</si>
  <si>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</si>
  <si>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</si>
  <si>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</si>
  <si>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</si>
  <si>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</si>
  <si>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</si>
  <si>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</si>
  <si>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</si>
  <si>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</si>
  <si>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</si>
  <si>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</si>
  <si>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</si>
  <si>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</si>
  <si>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</si>
  <si>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</si>
  <si>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</si>
  <si>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</si>
  <si>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</si>
  <si>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</si>
  <si>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</si>
  <si>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</si>
  <si>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</si>
  <si>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</si>
  <si>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</si>
  <si>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</si>
  <si>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</si>
  <si>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</si>
  <si>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</si>
  <si>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</si>
  <si>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</si>
  <si>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</si>
  <si>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</si>
  <si>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</si>
  <si>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</si>
  <si>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</si>
  <si>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</si>
  <si>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</si>
  <si>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</si>
  <si>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</si>
  <si>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</si>
  <si>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</si>
  <si>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</si>
  <si>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</si>
  <si>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</si>
  <si>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</si>
  <si>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</si>
  <si>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</si>
  <si>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</si>
  <si>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</si>
  <si>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</si>
  <si>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</si>
  <si>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</si>
  <si>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</si>
  <si>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</si>
  <si>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</si>
  <si>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</si>
  <si>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</si>
  <si>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</si>
  <si>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</si>
  <si>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</si>
  <si>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</si>
  <si>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</si>
  <si>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</si>
  <si>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</si>
  <si>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</si>
  <si>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</si>
  <si>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</si>
  <si>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</si>
  <si>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</si>
  <si>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</si>
  <si>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</si>
  <si>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</si>
  <si>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</si>
  <si>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</si>
  <si>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</si>
  <si>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</si>
  <si>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</si>
  <si>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</si>
  <si>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</si>
  <si>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</si>
  <si>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</si>
  <si>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</si>
  <si>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</si>
  <si>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</si>
  <si>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</si>
  <si>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</si>
  <si>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</si>
  <si>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</si>
  <si>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</si>
  <si>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</si>
  <si>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</si>
  <si>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</si>
  <si>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</si>
  <si>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</si>
  <si>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</si>
  <si>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</si>
  <si>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</si>
  <si>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</si>
  <si>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</si>
  <si>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</si>
  <si>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</si>
  <si>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</si>
  <si>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</si>
  <si>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</si>
  <si>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</si>
  <si>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</si>
  <si>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</si>
  <si>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</si>
  <si>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</si>
  <si>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</si>
  <si>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</si>
  <si>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</si>
  <si>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</si>
  <si>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</si>
  <si>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</si>
  <si>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</si>
  <si>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</si>
  <si>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</si>
  <si>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</si>
  <si>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</si>
  <si>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</si>
  <si>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</si>
  <si>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</si>
  <si>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</si>
  <si>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</si>
  <si>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</si>
  <si>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</si>
  <si>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</si>
  <si>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</si>
  <si>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</si>
  <si>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</si>
  <si>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</si>
  <si>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</si>
  <si>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</si>
  <si>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</si>
  <si>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</si>
  <si>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</si>
  <si>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</si>
  <si>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</si>
  <si>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</si>
  <si>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</si>
  <si>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</si>
  <si>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</si>
  <si>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</si>
  <si>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</si>
  <si>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</si>
  <si>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</si>
  <si>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</si>
  <si>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</si>
  <si>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</si>
  <si>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</si>
  <si>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</si>
  <si>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</si>
  <si>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</si>
  <si>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</si>
  <si>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</si>
  <si>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</si>
  <si>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</si>
  <si>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</si>
  <si>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</si>
  <si>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</si>
  <si>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</si>
  <si>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</si>
  <si>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</si>
  <si>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</si>
  <si>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</si>
  <si>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</si>
  <si>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</si>
  <si>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</si>
  <si>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</si>
  <si>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</si>
  <si>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</si>
  <si>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</si>
  <si>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</si>
  <si>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</si>
  <si>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</si>
  <si>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</si>
  <si>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</si>
  <si>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</si>
  <si>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</si>
  <si>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</si>
  <si>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</si>
  <si>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</si>
  <si>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</si>
  <si>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</si>
  <si>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</si>
  <si>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</si>
  <si>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</si>
  <si>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</si>
  <si>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</si>
  <si>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</si>
  <si>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</si>
  <si>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</si>
  <si>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</si>
  <si>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</si>
  <si>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</si>
  <si>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</si>
  <si>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</si>
  <si>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</si>
  <si>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</si>
  <si>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</si>
  <si>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</si>
  <si>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</si>
  <si>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</si>
  <si>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</si>
  <si>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</si>
  <si>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</si>
  <si>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</si>
  <si>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</si>
  <si>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</si>
  <si>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</si>
  <si>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</si>
  <si>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</si>
  <si>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</si>
  <si>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</si>
  <si>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</si>
  <si>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</si>
  <si>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</si>
  <si>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</si>
  <si>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</si>
  <si>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</si>
  <si>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</si>
  <si>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</si>
  <si>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</si>
  <si>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</si>
  <si>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</si>
  <si>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</si>
  <si>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</si>
  <si>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</si>
  <si>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</si>
  <si>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</si>
  <si>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</si>
  <si>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</si>
  <si>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</si>
  <si>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</si>
  <si>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</si>
  <si>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</si>
  <si>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</si>
  <si>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</si>
  <si>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</si>
  <si>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</si>
  <si>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</si>
  <si>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</si>
  <si>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</si>
  <si>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</si>
  <si>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</si>
  <si>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</si>
  <si>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</si>
  <si>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</si>
  <si>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</si>
  <si>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</si>
  <si>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</si>
  <si>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</si>
  <si>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</si>
  <si>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</si>
  <si>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</si>
  <si>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</si>
  <si>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</si>
  <si>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</si>
  <si>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</si>
  <si>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</si>
  <si>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</si>
  <si>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</si>
  <si>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</si>
  <si>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</si>
  <si>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</si>
  <si>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</si>
  <si>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</si>
  <si>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</si>
  <si>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</si>
  <si>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</si>
  <si>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</si>
  <si>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</si>
  <si>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</si>
  <si>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</si>
  <si>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</si>
  <si>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</si>
  <si>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</si>
  <si>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</si>
  <si>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</si>
  <si>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</si>
  <si>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</si>
  <si>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</si>
  <si>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</si>
  <si>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</si>
  <si>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</si>
  <si>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</si>
  <si>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</si>
  <si>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</si>
  <si>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</si>
  <si>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</si>
  <si>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</si>
  <si>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</si>
  <si>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</si>
  <si>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</si>
  <si>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</si>
  <si>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</si>
  <si>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</si>
  <si>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</si>
  <si>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</si>
  <si>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</si>
  <si>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</si>
  <si>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</si>
  <si>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</si>
  <si>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</si>
  <si>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</si>
  <si>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</si>
  <si>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</si>
  <si>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</si>
  <si>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</si>
  <si>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</si>
  <si>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</si>
  <si>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</si>
  <si>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</si>
  <si>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</si>
  <si>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</si>
  <si>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</si>
  <si>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</si>
  <si>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</si>
  <si>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</si>
  <si>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</si>
  <si>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</si>
  <si>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</si>
  <si>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</si>
  <si>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</si>
  <si>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</si>
  <si>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</si>
  <si>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</si>
  <si>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</si>
  <si>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</si>
  <si>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</si>
  <si>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</si>
  <si>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</si>
  <si>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</si>
  <si>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</si>
  <si>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</si>
  <si>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</si>
  <si>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</si>
  <si>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</si>
  <si>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</si>
  <si>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</si>
  <si>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</si>
  <si>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</si>
  <si>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</si>
  <si>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</si>
  <si>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</si>
  <si>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</si>
  <si>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</si>
  <si>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</si>
  <si>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</si>
  <si>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</si>
  <si>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</si>
  <si>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</si>
  <si>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</si>
  <si>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</si>
  <si>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</si>
  <si>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</si>
  <si>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</si>
  <si>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</si>
  <si>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</si>
  <si>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</si>
  <si>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</si>
  <si>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</si>
  <si>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</si>
  <si>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</si>
  <si>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</si>
  <si>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</si>
  <si>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</si>
  <si>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</si>
  <si>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</si>
  <si>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</si>
  <si>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</si>
  <si>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</si>
  <si>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</si>
  <si>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</si>
  <si>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</si>
  <si>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</si>
  <si>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</si>
  <si>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</si>
  <si>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</si>
  <si>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</si>
  <si>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</si>
  <si>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</si>
  <si>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</si>
  <si>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</si>
  <si>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</si>
  <si>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</si>
  <si>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</si>
  <si>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</si>
  <si>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</si>
  <si>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</si>
  <si>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</si>
  <si>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</si>
  <si>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</si>
  <si>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</si>
  <si>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</si>
  <si>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</si>
  <si>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</si>
  <si>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</si>
  <si>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</si>
  <si>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</si>
  <si>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</si>
  <si>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</si>
  <si>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</si>
  <si>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</si>
  <si>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</si>
  <si>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</si>
  <si>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</si>
  <si>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</si>
  <si>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</si>
  <si>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</si>
  <si>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</si>
  <si>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</si>
  <si>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</si>
  <si>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</si>
  <si>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</si>
  <si>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</si>
  <si>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</si>
  <si>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</si>
  <si>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</si>
  <si>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</si>
  <si>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</si>
  <si>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</si>
  <si>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</si>
  <si>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</si>
  <si>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</si>
  <si>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</si>
  <si>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</si>
  <si>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</si>
  <si>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</si>
  <si>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</si>
  <si>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</si>
  <si>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</si>
  <si>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</si>
  <si>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</si>
  <si>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</si>
  <si>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</si>
  <si>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</si>
  <si>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</si>
  <si>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</si>
  <si>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</si>
  <si>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</si>
  <si>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</si>
  <si>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</si>
  <si>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</si>
  <si>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</si>
  <si>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</si>
  <si>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</si>
  <si>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</si>
  <si>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</si>
  <si>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</si>
  <si>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</si>
  <si>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</si>
  <si>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</si>
  <si>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</si>
  <si>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</si>
  <si>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</si>
  <si>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</si>
  <si>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</si>
  <si>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</si>
  <si>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</si>
  <si>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</si>
  <si>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</si>
  <si>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</si>
  <si>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</si>
  <si>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</si>
  <si>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</si>
  <si>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</si>
  <si>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</si>
  <si>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</si>
  <si>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</si>
  <si>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</si>
  <si>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</si>
  <si>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</si>
  <si>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</si>
  <si>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</si>
  <si>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</si>
  <si>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</si>
  <si>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</si>
  <si>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</si>
  <si>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</si>
  <si>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</si>
  <si>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</si>
  <si>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</si>
  <si>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</si>
  <si>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</si>
  <si>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</si>
  <si>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</si>
  <si>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</si>
  <si>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</si>
  <si>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</si>
  <si>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</si>
  <si>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</si>
  <si>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</si>
  <si>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</si>
  <si>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</si>
  <si>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</si>
  <si>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</si>
  <si>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</si>
  <si>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</si>
  <si>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</si>
  <si>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</si>
  <si>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</si>
  <si>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</si>
  <si>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</si>
  <si>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</si>
  <si>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</si>
  <si>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</si>
  <si>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</si>
  <si>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</si>
  <si>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</si>
  <si>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</si>
  <si>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</si>
  <si>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</si>
  <si>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</si>
  <si>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</si>
  <si>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</si>
  <si>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</si>
  <si>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</si>
  <si>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</si>
  <si>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</si>
  <si>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</si>
  <si>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</si>
  <si>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</si>
  <si>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</si>
  <si>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</si>
  <si>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</si>
  <si>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</si>
  <si>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</si>
  <si>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</si>
  <si>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</si>
  <si>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</si>
  <si>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</si>
  <si>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</si>
  <si>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</si>
  <si>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</si>
  <si>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</si>
  <si>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</si>
  <si>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</si>
  <si>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</si>
  <si>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</si>
  <si>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</si>
  <si>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</si>
  <si>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</si>
  <si>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</si>
  <si>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</si>
  <si>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</si>
  <si>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</si>
  <si>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</si>
  <si>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</si>
  <si>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</si>
  <si>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</si>
  <si>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</si>
  <si>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</si>
  <si>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</si>
  <si>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</si>
  <si>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</si>
  <si>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</si>
  <si>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</si>
  <si>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</si>
  <si>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</si>
  <si>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</si>
  <si>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</si>
  <si>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</si>
  <si>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</si>
  <si>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</si>
  <si>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</si>
  <si>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</si>
  <si>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</si>
  <si>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</si>
  <si>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</si>
  <si>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</si>
  <si>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</si>
  <si>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</si>
  <si>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</si>
  <si>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</si>
  <si>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</si>
  <si>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</si>
  <si>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</si>
  <si>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</si>
  <si>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</si>
  <si>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</si>
  <si>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</si>
  <si>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</si>
  <si>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</si>
  <si>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</si>
  <si>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</si>
  <si>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</si>
  <si>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</si>
  <si>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</si>
  <si>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</si>
  <si>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</si>
  <si>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</si>
  <si>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</si>
  <si>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</si>
  <si>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</si>
  <si>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</si>
  <si>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</si>
  <si>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</si>
  <si>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</si>
  <si>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</si>
  <si>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</si>
  <si>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</si>
  <si>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</si>
  <si>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</si>
  <si>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</si>
  <si>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</si>
  <si>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</si>
  <si>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</si>
  <si>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</si>
  <si>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</si>
  <si>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</si>
  <si>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</si>
  <si>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</si>
  <si>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</si>
  <si>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</si>
  <si>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</si>
  <si>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</si>
  <si>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</si>
  <si>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</si>
  <si>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</si>
  <si>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</si>
  <si>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</si>
  <si>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</si>
  <si>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</si>
  <si>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</si>
  <si>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</si>
  <si>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</si>
  <si>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</si>
  <si>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</si>
  <si>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</si>
  <si>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</si>
  <si>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</si>
  <si>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</si>
  <si>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</si>
  <si>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</si>
  <si>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</si>
  <si>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</si>
  <si>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</si>
  <si>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</si>
  <si>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</si>
  <si>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</si>
  <si>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</si>
  <si>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</si>
  <si>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</si>
  <si>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</si>
  <si>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</si>
  <si>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</si>
  <si>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</si>
  <si>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</si>
  <si>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</si>
  <si>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</si>
  <si>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</si>
  <si>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</si>
  <si>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</si>
  <si>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</si>
  <si>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</si>
  <si>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</si>
  <si>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</si>
  <si>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</si>
  <si>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</si>
  <si>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</si>
  <si>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</si>
  <si>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</si>
  <si>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</si>
  <si>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</si>
  <si>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</si>
  <si>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</si>
  <si>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</si>
  <si>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</si>
  <si>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</si>
  <si>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</si>
  <si>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</si>
  <si>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</si>
  <si>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</si>
  <si>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</si>
  <si>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</si>
  <si>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</si>
  <si>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</si>
  <si>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</si>
  <si>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</si>
  <si>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</si>
  <si>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</si>
  <si>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</si>
  <si>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</si>
  <si>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</si>
  <si>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</si>
  <si>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</si>
  <si>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</si>
  <si>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</si>
  <si>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</si>
  <si>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</si>
  <si>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</si>
  <si>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</si>
  <si>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</si>
  <si>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</si>
  <si>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</si>
  <si>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</si>
  <si>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</si>
  <si>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</si>
  <si>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</si>
  <si>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</si>
  <si>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</si>
  <si>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</si>
  <si>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</si>
  <si>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</si>
  <si>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</si>
  <si>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</si>
  <si>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</si>
  <si>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</si>
  <si>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</si>
  <si>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</si>
  <si>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</si>
  <si>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</si>
  <si>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</si>
  <si>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</si>
  <si>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</si>
  <si>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</si>
  <si>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</si>
  <si>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</si>
  <si>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</si>
  <si>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</si>
  <si>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</si>
  <si>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</si>
  <si>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</si>
  <si>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</si>
  <si>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</si>
  <si>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</si>
  <si>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</si>
  <si>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</si>
  <si>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</si>
  <si>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</si>
  <si>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</si>
  <si>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</si>
  <si>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</si>
  <si>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</si>
  <si>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</si>
  <si>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</si>
  <si>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</si>
  <si>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</si>
  <si>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</si>
  <si>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</si>
  <si>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</si>
  <si>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</si>
  <si>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</si>
  <si>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</si>
  <si>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</si>
  <si>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</si>
  <si>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</si>
  <si>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</si>
  <si>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</si>
  <si>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</si>
  <si>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</si>
  <si>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</si>
  <si>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</si>
  <si>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</si>
  <si>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</si>
  <si>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</si>
  <si>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</si>
  <si>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</si>
  <si>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</si>
  <si>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</si>
  <si>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</si>
  <si>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</si>
  <si>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</si>
  <si>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</si>
  <si>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</si>
  <si>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</si>
  <si>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</si>
  <si>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</si>
  <si>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</si>
  <si>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</si>
  <si>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</si>
  <si>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</si>
  <si>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</si>
  <si>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</si>
  <si>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</si>
  <si>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</si>
  <si>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</si>
  <si>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</si>
  <si>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</si>
  <si>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</si>
  <si>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</si>
  <si>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</si>
  <si>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</si>
  <si>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</si>
  <si>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</si>
  <si>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</si>
  <si>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</si>
  <si>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</si>
  <si>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</si>
  <si>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</si>
  <si>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</si>
  <si>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</si>
  <si>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</si>
  <si>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</si>
  <si>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</si>
  <si>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</si>
  <si>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</si>
  <si>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</si>
  <si>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</si>
  <si>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</si>
  <si>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</si>
  <si>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</si>
  <si>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</si>
  <si>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</si>
  <si>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</si>
  <si>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</si>
  <si>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</si>
  <si>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</si>
  <si>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</si>
  <si>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</si>
  <si>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</si>
  <si>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</si>
  <si>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</si>
  <si>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</si>
  <si>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</si>
  <si>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</si>
  <si>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</si>
  <si>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</si>
  <si>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</si>
  <si>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</si>
  <si>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</si>
  <si>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</si>
  <si>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</si>
  <si>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</si>
  <si>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</si>
  <si>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</si>
  <si>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</si>
  <si>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</si>
  <si>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</si>
  <si>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</si>
  <si>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</si>
  <si>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</si>
  <si>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</si>
  <si>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</si>
  <si>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</si>
  <si>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</si>
  <si>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</si>
  <si>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</si>
  <si>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</si>
  <si>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</si>
  <si>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</si>
  <si>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</si>
  <si>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</si>
  <si>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</si>
  <si>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</si>
  <si>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</si>
  <si>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</si>
  <si>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</si>
  <si>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</si>
  <si>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</si>
  <si>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</si>
  <si>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</si>
  <si>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</si>
  <si>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</si>
  <si>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</si>
  <si>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</si>
  <si>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</si>
  <si>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</si>
  <si>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</si>
  <si>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</si>
  <si>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</si>
  <si>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</si>
  <si>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</si>
  <si>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</si>
  <si>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</si>
  <si>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</si>
  <si>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</si>
  <si>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</si>
  <si>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</si>
  <si>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</si>
  <si>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</si>
  <si>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</si>
  <si>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</si>
  <si>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</si>
  <si>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</si>
  <si>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</si>
  <si>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</si>
  <si>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</si>
  <si>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</si>
  <si>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</si>
  <si>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</si>
  <si>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</si>
  <si>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</si>
  <si>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</si>
  <si>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</si>
  <si>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</si>
  <si>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</si>
  <si>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</si>
  <si>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</si>
  <si>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</si>
  <si>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</si>
  <si>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</si>
  <si>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</si>
  <si>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</si>
  <si>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</si>
  <si>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</si>
  <si>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</si>
  <si>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</si>
  <si>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</si>
  <si>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</si>
  <si>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</si>
  <si>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</si>
  <si>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</si>
  <si>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</si>
  <si>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</si>
  <si>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</si>
  <si>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</si>
  <si>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</si>
  <si>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</si>
  <si>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</si>
  <si>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</si>
  <si>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</si>
  <si>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</si>
  <si>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</si>
  <si>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</si>
  <si>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</si>
  <si>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</si>
  <si>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</si>
  <si>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</si>
  <si>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</si>
  <si>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</si>
  <si>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</si>
  <si>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</si>
  <si>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</si>
  <si>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</si>
  <si>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</si>
  <si>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</si>
  <si>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</si>
  <si>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</si>
  <si>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</si>
  <si>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</si>
  <si>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</si>
  <si>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</si>
  <si>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</si>
  <si>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</si>
  <si>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</si>
  <si>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</si>
  <si>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</si>
  <si>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</si>
  <si>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</si>
  <si>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</si>
  <si>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</si>
  <si>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</si>
  <si>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</si>
  <si>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</si>
  <si>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</si>
  <si>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</si>
  <si>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</si>
  <si>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</si>
  <si>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</si>
  <si>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</si>
  <si>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</si>
  <si>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</si>
  <si>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</si>
  <si>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</si>
  <si>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</si>
  <si>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</si>
  <si>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</si>
  <si>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</si>
  <si>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</si>
  <si>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</si>
  <si>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</si>
  <si>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</si>
  <si>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</si>
  <si>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</si>
  <si>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</si>
  <si>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</si>
  <si>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</si>
  <si>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</si>
  <si>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</si>
  <si>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</si>
  <si>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</si>
  <si>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</si>
  <si>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</si>
  <si>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</si>
  <si>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</si>
  <si>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</si>
  <si>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</si>
  <si>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</si>
  <si>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</si>
  <si>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</si>
  <si>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</si>
  <si>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</si>
  <si>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</si>
  <si>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</si>
  <si>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</si>
  <si>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</si>
  <si>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</si>
  <si>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</si>
  <si>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</si>
  <si>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</si>
  <si>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</si>
  <si>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</si>
  <si>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</si>
  <si>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</si>
  <si>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</si>
  <si>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</si>
  <si>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</si>
  <si>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</si>
  <si>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</si>
  <si>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</si>
  <si>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</si>
  <si>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</si>
  <si>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</si>
  <si>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</si>
  <si>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</si>
  <si>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</si>
  <si>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</si>
  <si>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</si>
  <si>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</si>
  <si>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</si>
  <si>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</si>
  <si>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</si>
  <si>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</si>
  <si>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</si>
  <si>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</si>
  <si>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</si>
  <si>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</si>
  <si>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</si>
  <si>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</si>
  <si>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</si>
  <si>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</si>
  <si>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</si>
  <si>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</si>
  <si>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</si>
  <si>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</si>
  <si>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</si>
  <si>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</si>
  <si>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</si>
  <si>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</si>
  <si>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</si>
  <si>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</si>
  <si>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</si>
  <si>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</si>
  <si>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</si>
  <si>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</si>
  <si>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</si>
  <si>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</si>
  <si>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</si>
  <si>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</si>
  <si>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</si>
  <si>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</si>
  <si>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</si>
  <si>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</si>
  <si>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</si>
  <si>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</si>
  <si>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</si>
  <si>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</si>
  <si>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</si>
  <si>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</si>
  <si>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</si>
  <si>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</si>
  <si>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</si>
  <si>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</si>
  <si>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</si>
  <si>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</si>
  <si>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</si>
  <si>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</si>
  <si>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</si>
  <si>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</si>
  <si>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</si>
  <si>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</si>
  <si>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</si>
  <si>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</si>
  <si>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</si>
  <si>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</si>
  <si>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</si>
  <si>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</si>
  <si>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</si>
  <si>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</si>
  <si>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</si>
  <si>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</si>
  <si>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</si>
  <si>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</si>
  <si>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</si>
  <si>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</si>
  <si>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</si>
  <si>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</si>
  <si>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</si>
  <si>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</si>
  <si>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</si>
  <si>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</si>
  <si>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</si>
  <si>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</si>
  <si>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</si>
  <si>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</si>
  <si>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</si>
  <si>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</si>
  <si>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</si>
  <si>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</si>
  <si>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</si>
  <si>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</si>
  <si>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</si>
  <si>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</si>
  <si>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</si>
  <si>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</si>
  <si>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</si>
  <si>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</si>
  <si>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</si>
  <si>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</si>
  <si>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</si>
  <si>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</si>
  <si>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</si>
  <si>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</si>
  <si>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</si>
  <si>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</si>
  <si>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</si>
  <si>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</si>
  <si>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</si>
  <si>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</si>
  <si>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</si>
  <si>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</si>
  <si>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</si>
  <si>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</si>
  <si>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</si>
  <si>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</si>
  <si>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</si>
  <si>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</si>
  <si>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</si>
  <si>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</si>
  <si>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</si>
  <si>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</si>
  <si>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</si>
  <si>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</si>
  <si>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</si>
  <si>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</si>
  <si>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</si>
  <si>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</si>
  <si>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</si>
  <si>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</si>
  <si>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</si>
  <si>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</si>
  <si>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</si>
  <si>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</si>
  <si>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</si>
  <si>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</si>
  <si>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</si>
  <si>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</si>
  <si>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</si>
  <si>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</si>
  <si>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</si>
  <si>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</si>
  <si>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</si>
  <si>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</si>
  <si>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</si>
  <si>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</si>
  <si>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</si>
  <si>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</si>
  <si>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</si>
  <si>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</si>
  <si>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</si>
  <si>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</si>
  <si>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</si>
  <si>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</si>
  <si>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</si>
  <si>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</si>
  <si>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</si>
  <si>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</si>
  <si>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</si>
  <si>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</si>
  <si>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</si>
  <si>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</si>
  <si>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</si>
  <si>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</si>
  <si>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</si>
  <si>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</si>
  <si>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</si>
  <si>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</si>
  <si>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</si>
  <si>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</si>
  <si>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</si>
  <si>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</si>
  <si>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</si>
  <si>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</si>
  <si>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</si>
  <si>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</si>
  <si>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</si>
  <si>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</si>
  <si>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</si>
  <si>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</si>
  <si>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</si>
  <si>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</si>
  <si>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</si>
  <si>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</si>
  <si>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</si>
  <si>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</si>
  <si>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</si>
  <si>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</si>
  <si>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</si>
  <si>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</si>
  <si>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</si>
  <si>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</si>
  <si>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</si>
  <si>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</si>
  <si>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</si>
  <si>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</si>
  <si>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</si>
  <si>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</si>
  <si>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</si>
  <si>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</si>
  <si>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</si>
  <si>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</si>
  <si>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</si>
  <si>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</si>
  <si>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</si>
  <si>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</si>
  <si>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</si>
  <si>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</si>
  <si>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</si>
  <si>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</si>
  <si>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</si>
  <si>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</si>
  <si>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</si>
  <si>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</si>
  <si>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</si>
  <si>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</si>
  <si>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</si>
  <si>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</si>
  <si>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</si>
  <si>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</si>
  <si>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</si>
  <si>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</si>
  <si>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</si>
  <si>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</si>
  <si>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</si>
  <si>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</si>
  <si>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</si>
  <si>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</si>
  <si>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</si>
  <si>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</si>
  <si>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</si>
  <si>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</si>
  <si>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</si>
  <si>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</si>
  <si>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</si>
  <si>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</si>
  <si>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</si>
  <si>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</si>
  <si>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</si>
  <si>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</si>
  <si>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</si>
  <si>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</si>
  <si>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</si>
  <si>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</si>
  <si>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</si>
  <si>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</si>
  <si>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</si>
  <si>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</si>
  <si>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</si>
  <si>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</si>
  <si>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</si>
  <si>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</si>
  <si>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</si>
  <si>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</si>
  <si>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</si>
  <si>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</si>
  <si>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</si>
  <si>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</si>
  <si>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</si>
  <si>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</si>
  <si>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</si>
  <si>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</si>
  <si>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</si>
  <si>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</si>
  <si>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</si>
  <si>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</si>
  <si>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</si>
  <si>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</si>
  <si>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</si>
  <si>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</si>
  <si>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</si>
  <si>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</si>
  <si>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</si>
  <si>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</si>
  <si>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</si>
  <si>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</si>
  <si>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</si>
  <si>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</si>
  <si>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</si>
  <si>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</si>
  <si>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</si>
  <si>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</si>
  <si>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</si>
  <si>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</si>
  <si>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</si>
  <si>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</si>
  <si>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</si>
  <si>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</si>
  <si>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</si>
  <si>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</si>
  <si>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</si>
  <si>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</si>
  <si>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</si>
  <si>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</si>
  <si>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</si>
  <si>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</si>
  <si>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</si>
  <si>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</si>
  <si>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</si>
  <si>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</si>
  <si>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</si>
  <si>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</si>
  <si>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</si>
  <si>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</si>
  <si>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</si>
  <si>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</si>
  <si>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</si>
  <si>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</si>
  <si>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</si>
  <si>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</si>
  <si>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</si>
  <si>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</si>
  <si>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</si>
  <si>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</si>
  <si>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</si>
  <si>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</si>
  <si>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</si>
  <si>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</si>
  <si>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</si>
  <si>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</si>
  <si>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</si>
  <si>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</si>
  <si>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</si>
  <si>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</si>
  <si>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</si>
  <si>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</si>
  <si>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</si>
  <si>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</si>
  <si>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</si>
  <si>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</si>
  <si>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</si>
  <si>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</si>
  <si>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</si>
  <si>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</si>
  <si>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</si>
  <si>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</si>
  <si>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</si>
  <si>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</si>
  <si>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</si>
  <si>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</si>
  <si>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</si>
  <si>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</si>
  <si>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</si>
  <si>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</si>
  <si>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</si>
  <si>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</si>
  <si>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</si>
  <si>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</si>
  <si>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</si>
  <si>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</si>
  <si>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</si>
  <si>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</si>
  <si>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</si>
  <si>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</si>
  <si>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</si>
  <si>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</si>
  <si>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</si>
  <si>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</si>
  <si>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</si>
  <si>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</si>
  <si>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</si>
  <si>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</si>
  <si>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</si>
  <si>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</si>
  <si>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</si>
  <si>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</si>
  <si>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</si>
  <si>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</si>
  <si>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</si>
  <si>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</si>
  <si>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</si>
  <si>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</si>
  <si>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</si>
  <si>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</si>
  <si>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</si>
  <si>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</si>
  <si>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</si>
  <si>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</si>
  <si>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</si>
  <si>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</si>
  <si>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</si>
  <si>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</si>
  <si>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</si>
  <si>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</si>
  <si>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</si>
  <si>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</si>
  <si>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</si>
  <si>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</si>
  <si>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</si>
  <si>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</si>
  <si>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</si>
  <si>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</si>
  <si>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</si>
  <si>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</si>
  <si>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</si>
  <si>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</si>
  <si>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</si>
  <si>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</si>
  <si>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</si>
  <si>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</si>
  <si>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</si>
  <si>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</si>
  <si>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</si>
  <si>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</si>
  <si>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</si>
  <si>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</si>
  <si>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</si>
  <si>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</si>
  <si>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</si>
  <si>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</si>
  <si>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</si>
  <si>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</si>
  <si>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</si>
  <si>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</si>
  <si>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</si>
  <si>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</si>
  <si>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</si>
  <si>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</si>
  <si>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</si>
  <si>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</si>
  <si>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</si>
  <si>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</si>
  <si>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</si>
  <si>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</si>
  <si>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</si>
  <si>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</si>
  <si>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</si>
  <si>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</si>
  <si>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</si>
  <si>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</si>
  <si>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</si>
  <si>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</si>
  <si>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</si>
  <si>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</si>
  <si>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</si>
  <si>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</si>
  <si>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</si>
  <si>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</si>
  <si>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</si>
  <si>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</si>
  <si>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</si>
  <si>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</si>
  <si>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</si>
  <si>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</si>
  <si>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</si>
  <si>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</si>
  <si>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</si>
  <si>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</si>
  <si>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</si>
  <si>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</si>
  <si>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</si>
  <si>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</si>
  <si>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</si>
  <si>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</si>
  <si>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</si>
  <si>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</si>
  <si>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</si>
  <si>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</si>
  <si>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</si>
  <si>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</si>
  <si>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</si>
  <si>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</si>
  <si>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</si>
  <si>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</si>
  <si>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</si>
  <si>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</si>
  <si>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</si>
  <si>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</si>
  <si>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</si>
  <si>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</si>
  <si>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</si>
  <si>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</si>
  <si>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</si>
  <si>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</si>
  <si>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</si>
  <si>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</si>
  <si>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</si>
  <si>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</si>
  <si>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</si>
  <si>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</si>
  <si>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</si>
  <si>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</si>
  <si>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</si>
  <si>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</si>
  <si>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</si>
  <si>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</si>
  <si>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</si>
  <si>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</si>
  <si>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</si>
  <si>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</si>
  <si>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</si>
  <si>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</si>
  <si>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</si>
  <si>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</si>
  <si>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</si>
  <si>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</si>
  <si>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</si>
  <si>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</si>
  <si>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</si>
  <si>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</si>
  <si>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</si>
  <si>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</si>
  <si>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</si>
  <si>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</si>
  <si>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</si>
  <si>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</si>
  <si>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</si>
  <si>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</si>
  <si>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</si>
  <si>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</si>
  <si>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</si>
  <si>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</si>
  <si>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</si>
  <si>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</si>
  <si>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</si>
  <si>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</si>
  <si>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</si>
  <si>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</si>
  <si>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</si>
  <si>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</si>
  <si>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</si>
  <si>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</si>
  <si>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</si>
  <si>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</si>
  <si>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</si>
  <si>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</si>
  <si>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</si>
  <si>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</si>
  <si>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</si>
  <si>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</si>
  <si>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</si>
  <si>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</si>
  <si>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</si>
  <si>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</si>
  <si>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</si>
  <si>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</si>
  <si>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</si>
  <si>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</si>
  <si>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</si>
  <si>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</si>
  <si>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</si>
  <si>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</si>
  <si>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</si>
  <si>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</si>
  <si>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</si>
  <si>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</si>
  <si>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</si>
  <si>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</si>
  <si>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</si>
  <si>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</si>
  <si>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</si>
  <si>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</si>
  <si>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</si>
  <si>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</si>
  <si>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</si>
  <si>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</si>
  <si>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</si>
  <si>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</si>
  <si>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</si>
  <si>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</si>
  <si>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</si>
  <si>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</si>
  <si>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</si>
  <si>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</si>
  <si>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</si>
  <si>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</si>
  <si>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</si>
  <si>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</si>
  <si>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</si>
  <si>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</si>
  <si>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</si>
  <si>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</si>
  <si>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</si>
  <si>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</si>
  <si>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</si>
  <si>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</si>
  <si>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</si>
  <si>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</si>
  <si>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</si>
  <si>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</si>
  <si>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</si>
  <si>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</si>
  <si>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</si>
  <si>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</si>
  <si>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</si>
  <si>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</si>
  <si>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</si>
  <si>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</si>
  <si>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</si>
  <si>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</si>
  <si>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</si>
  <si>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</si>
  <si>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</si>
  <si>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</si>
  <si>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</si>
  <si>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</si>
  <si>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</si>
  <si>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</si>
  <si>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</si>
  <si>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</si>
  <si>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</si>
  <si>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</si>
  <si>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</si>
  <si>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</si>
  <si>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</si>
  <si>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</si>
  <si>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</si>
  <si>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</si>
  <si>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</si>
  <si>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</si>
  <si>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</si>
  <si>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</si>
  <si>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</si>
  <si>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</si>
  <si>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</si>
  <si>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</si>
  <si>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</si>
  <si>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</si>
  <si>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</si>
  <si>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</si>
  <si>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</si>
  <si>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</si>
  <si>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</si>
  <si>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</si>
  <si>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</si>
  <si>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</si>
  <si>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</si>
  <si>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</si>
  <si>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</si>
  <si>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</si>
  <si>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</si>
  <si>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</si>
  <si>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</si>
  <si>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</si>
  <si>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</si>
  <si>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</si>
  <si>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</si>
  <si>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</si>
  <si>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</si>
  <si>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</si>
  <si>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</si>
  <si>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</si>
  <si>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</si>
  <si>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</si>
  <si>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</si>
  <si>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</si>
  <si>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</si>
  <si>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</si>
  <si>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</si>
  <si>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</si>
  <si>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</si>
  <si>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</si>
  <si>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</si>
  <si>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</si>
  <si>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</si>
  <si>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</si>
  <si>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</si>
  <si>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</si>
  <si>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</si>
  <si>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</si>
  <si>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</si>
  <si>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</si>
  <si>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</si>
  <si>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</si>
  <si>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</si>
  <si>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</si>
  <si>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</si>
  <si>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</si>
  <si>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</si>
  <si>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</si>
  <si>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</si>
  <si>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</si>
  <si>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</si>
  <si>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</si>
  <si>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</si>
  <si>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</si>
  <si>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</si>
  <si>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</si>
  <si>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</si>
  <si>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</si>
  <si>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</si>
  <si>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</si>
  <si>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</si>
  <si>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</si>
  <si>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</si>
  <si>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</si>
  <si>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</si>
  <si>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</si>
  <si>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</si>
  <si>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</si>
  <si>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</si>
  <si>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</si>
  <si>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</si>
  <si>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</si>
  <si>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</si>
  <si>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</si>
  <si>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</si>
  <si>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</si>
  <si>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</si>
  <si>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</si>
  <si>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</si>
  <si>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</si>
  <si>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</si>
  <si>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</si>
  <si>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</si>
  <si>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</si>
  <si>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</si>
  <si>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</si>
  <si>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</si>
  <si>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</si>
  <si>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</si>
  <si>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</si>
  <si>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</si>
  <si>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</si>
  <si>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</si>
  <si>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</si>
  <si>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</si>
  <si>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</si>
  <si>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</si>
  <si>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</si>
  <si>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</si>
  <si>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</si>
  <si>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</si>
  <si>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</si>
  <si>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</si>
  <si>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</si>
  <si>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</si>
  <si>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</si>
  <si>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</si>
  <si>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</si>
  <si>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</si>
  <si>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</si>
  <si>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</si>
  <si>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</si>
  <si>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</si>
  <si>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</si>
  <si>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</si>
  <si>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</si>
  <si>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</si>
  <si>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</si>
  <si>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</si>
  <si>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</si>
  <si>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</si>
  <si>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</si>
  <si>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</si>
  <si>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</si>
  <si>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</si>
  <si>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</si>
  <si>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</si>
  <si>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</si>
  <si>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</si>
  <si>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</si>
  <si>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</si>
  <si>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</si>
  <si>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</si>
  <si>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</si>
  <si>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</si>
  <si>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</si>
  <si>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</si>
  <si>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</si>
  <si>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</si>
  <si>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</si>
  <si>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</si>
  <si>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</si>
  <si>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</si>
  <si>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</si>
  <si>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</si>
  <si>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</si>
  <si>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</si>
  <si>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</si>
  <si>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</si>
  <si>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</si>
  <si>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</si>
  <si>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</si>
  <si>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</si>
  <si>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</si>
  <si>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</si>
  <si>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</si>
  <si>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</si>
  <si>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</si>
  <si>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</si>
  <si>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</si>
  <si>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</si>
  <si>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</si>
  <si>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</si>
  <si>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</si>
  <si>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</si>
  <si>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</si>
  <si>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</si>
  <si>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</si>
  <si>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</si>
  <si>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</si>
  <si>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</si>
  <si>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</si>
  <si>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</si>
  <si>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</si>
  <si>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</si>
  <si>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</si>
  <si>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</si>
  <si>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</si>
  <si>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</si>
  <si>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</si>
  <si>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</si>
  <si>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</si>
  <si>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</si>
  <si>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</si>
  <si>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</si>
  <si>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</si>
  <si>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</si>
  <si>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</si>
  <si>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</si>
  <si>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</si>
  <si>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</si>
  <si>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</si>
  <si>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</si>
  <si>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</si>
  <si>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</si>
  <si>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</si>
  <si>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</si>
  <si>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</si>
  <si>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</si>
  <si>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</si>
  <si>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</si>
  <si>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</si>
  <si>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</si>
  <si>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</si>
  <si>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</si>
  <si>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</si>
  <si>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</si>
  <si>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</si>
  <si>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</si>
  <si>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</si>
  <si>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</si>
  <si>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</si>
  <si>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</si>
  <si>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</si>
  <si>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</si>
  <si>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</si>
  <si>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</si>
  <si>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</si>
  <si>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</si>
  <si>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</si>
  <si>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</si>
  <si>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</si>
  <si>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</si>
  <si>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</si>
  <si>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</si>
  <si>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</si>
  <si>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</si>
  <si>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</si>
  <si>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</si>
  <si>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</si>
  <si>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</si>
  <si>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</si>
  <si>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</si>
  <si>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</si>
  <si>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</si>
  <si>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</si>
  <si>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</si>
  <si>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</si>
  <si>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</si>
  <si>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</si>
  <si>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</si>
  <si>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</si>
  <si>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</si>
  <si>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</si>
  <si>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</si>
  <si>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</si>
  <si>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</si>
  <si>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</si>
  <si>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</si>
  <si>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</si>
  <si>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</si>
  <si>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</si>
  <si>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</si>
  <si>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</si>
  <si>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</si>
  <si>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</si>
  <si>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</si>
  <si>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</si>
  <si>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</si>
  <si>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</si>
  <si>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</si>
  <si>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</si>
  <si>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</si>
  <si>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</si>
  <si>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</si>
  <si>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</si>
  <si>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</si>
  <si>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</si>
  <si>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</si>
  <si>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</si>
  <si>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</si>
  <si>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</si>
  <si>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</si>
  <si>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</si>
  <si>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</si>
  <si>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</si>
  <si>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</si>
  <si>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</si>
  <si>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</si>
  <si>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</si>
  <si>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</si>
  <si>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</si>
  <si>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</si>
  <si>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</si>
  <si>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</si>
  <si>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</si>
  <si>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</si>
  <si>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</si>
  <si>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</si>
  <si>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</si>
  <si>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</si>
  <si>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</si>
  <si>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</si>
  <si>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</si>
  <si>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</si>
  <si>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</si>
  <si>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</si>
  <si>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</si>
  <si>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</si>
  <si>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</si>
  <si>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</si>
  <si>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</si>
  <si>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</si>
  <si>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</si>
  <si>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</si>
  <si>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</si>
  <si>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</si>
  <si>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</si>
  <si>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</si>
  <si>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</si>
  <si>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</si>
  <si>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</si>
  <si>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</si>
  <si>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</si>
  <si>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</si>
  <si>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</si>
  <si>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</si>
  <si>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</si>
  <si>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</si>
  <si>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</si>
  <si>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</si>
  <si>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</si>
  <si>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</si>
  <si>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</si>
  <si>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</si>
  <si>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</si>
  <si>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</si>
  <si>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</si>
  <si>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</si>
  <si>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</si>
  <si>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</si>
  <si>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</si>
  <si>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</si>
  <si>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</si>
  <si>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</si>
  <si>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</si>
  <si>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</si>
  <si>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</si>
  <si>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</si>
  <si>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</si>
  <si>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</si>
  <si>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</si>
  <si>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</si>
  <si>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</si>
  <si>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</si>
  <si>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</si>
  <si>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</si>
  <si>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</si>
  <si>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</si>
  <si>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</si>
  <si>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</si>
  <si>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</si>
  <si>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</si>
  <si>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</si>
  <si>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</si>
  <si>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</si>
  <si>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</si>
  <si>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</si>
  <si>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</si>
  <si>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</si>
  <si>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</si>
  <si>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</si>
  <si>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</si>
  <si>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</si>
  <si>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</si>
  <si>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</si>
  <si>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</si>
  <si>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</si>
  <si>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</si>
  <si>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</si>
  <si>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</si>
  <si>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</si>
  <si>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</si>
  <si>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</si>
  <si>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</si>
  <si>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</si>
  <si>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</si>
  <si>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</si>
  <si>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</si>
  <si>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</si>
  <si>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</si>
  <si>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</si>
  <si>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</si>
  <si>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</si>
  <si>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</si>
  <si>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</si>
  <si>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</si>
  <si>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</si>
  <si>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</si>
  <si>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</si>
  <si>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</si>
  <si>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</si>
  <si>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</si>
  <si>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</si>
  <si>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</si>
  <si>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</si>
  <si>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</si>
  <si>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</si>
  <si>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</si>
  <si>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</si>
  <si>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</si>
  <si>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</si>
  <si>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</si>
  <si>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</si>
  <si>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</si>
  <si>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</si>
  <si>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</si>
  <si>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</si>
  <si>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</si>
  <si>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</si>
  <si>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</si>
  <si>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</si>
  <si>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</si>
  <si>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</si>
  <si>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</si>
  <si>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</si>
  <si>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</si>
  <si>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</si>
  <si>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</si>
  <si>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</si>
  <si>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</si>
  <si>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</si>
  <si>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</si>
  <si>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</si>
  <si>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</si>
  <si>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</si>
  <si>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</si>
  <si>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</si>
  <si>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</si>
  <si>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</si>
  <si>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</si>
  <si>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</si>
  <si>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</si>
  <si>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</si>
  <si>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</si>
  <si>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</si>
  <si>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</si>
  <si>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</si>
  <si>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</si>
  <si>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</si>
  <si>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</si>
  <si>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</si>
  <si>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</si>
  <si>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</si>
  <si>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</si>
  <si>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</si>
  <si>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</si>
  <si>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</si>
  <si>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</si>
  <si>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</si>
  <si>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</si>
  <si>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</si>
  <si>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</si>
  <si>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</si>
  <si>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</si>
  <si>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</si>
  <si>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</si>
  <si>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</si>
  <si>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</si>
  <si>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</si>
  <si>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</si>
  <si>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</si>
  <si>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</si>
  <si>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</si>
  <si>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</si>
  <si>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</si>
  <si>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</si>
  <si>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</si>
  <si>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</si>
  <si>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</si>
  <si>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</si>
  <si>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</si>
  <si>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</si>
  <si>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</si>
  <si>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</si>
  <si>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</si>
  <si>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</si>
  <si>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</si>
  <si>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</si>
  <si>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</si>
  <si>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</si>
  <si>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</si>
  <si>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</si>
  <si>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</si>
  <si>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</si>
  <si>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</si>
  <si>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</si>
  <si>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</si>
  <si>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</si>
  <si>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</si>
  <si>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</si>
  <si>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</si>
  <si>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</si>
  <si>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</si>
  <si>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</si>
  <si>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</si>
  <si>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</si>
  <si>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</si>
  <si>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</si>
  <si>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</si>
  <si>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</si>
  <si>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</si>
  <si>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</si>
  <si>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</si>
  <si>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</si>
  <si>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</si>
  <si>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</si>
  <si>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</si>
  <si>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</si>
  <si>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</si>
  <si>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</si>
  <si>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</si>
  <si>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</si>
  <si>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</si>
  <si>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</si>
  <si>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</si>
  <si>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</si>
  <si>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</si>
  <si>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</si>
  <si>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</si>
  <si>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</si>
  <si>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</si>
  <si>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</si>
  <si>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</si>
  <si>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</si>
  <si>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</si>
  <si>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</si>
  <si>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</si>
  <si>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</si>
  <si>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</si>
  <si>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</si>
  <si>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</si>
  <si>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</si>
  <si>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</si>
  <si>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</si>
  <si>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</si>
  <si>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</si>
  <si>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</si>
  <si>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</si>
  <si>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</si>
  <si>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</si>
  <si>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</si>
  <si>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</si>
  <si>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</si>
  <si>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</si>
  <si>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</si>
  <si>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</si>
  <si>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</si>
  <si>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</si>
  <si>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</si>
  <si>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</si>
  <si>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</si>
  <si>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</si>
  <si>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</si>
  <si>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</si>
  <si>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</si>
  <si>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</si>
  <si>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</si>
  <si>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</si>
  <si>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</si>
  <si>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</si>
  <si>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</si>
  <si>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</si>
  <si>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</si>
  <si>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</si>
  <si>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</si>
  <si>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</si>
  <si>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</si>
  <si>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</si>
  <si>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</si>
  <si>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</si>
  <si>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</si>
  <si>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</si>
  <si>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</si>
  <si>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</si>
  <si>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</si>
  <si>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</si>
  <si>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</si>
  <si>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</si>
  <si>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</si>
  <si>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</si>
  <si>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</si>
  <si>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</si>
  <si>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</si>
  <si>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</si>
  <si>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</si>
  <si>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</si>
  <si>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</si>
  <si>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</si>
  <si>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</si>
  <si>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</si>
  <si>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</si>
  <si>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</si>
  <si>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</si>
  <si>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</si>
  <si>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</si>
  <si>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</si>
  <si>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</si>
  <si>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</si>
  <si>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</si>
  <si>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</si>
  <si>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</si>
  <si>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</si>
  <si>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</si>
  <si>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</si>
  <si>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</si>
  <si>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</si>
  <si>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</si>
  <si>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</si>
  <si>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</si>
  <si>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</si>
  <si>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</si>
  <si>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</si>
  <si>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</si>
  <si>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</si>
  <si>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</si>
  <si>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</si>
  <si>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</si>
  <si>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</si>
  <si>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</si>
  <si>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</si>
  <si>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</si>
  <si>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</si>
  <si>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</si>
  <si>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</si>
  <si>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</si>
  <si>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</si>
  <si>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</si>
  <si>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</si>
  <si>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</si>
  <si>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</si>
  <si>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</si>
  <si>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</si>
  <si>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</si>
  <si>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</si>
  <si>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</si>
  <si>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</si>
  <si>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</si>
  <si>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</si>
  <si>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</si>
  <si>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</si>
  <si>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</si>
  <si>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</si>
  <si>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</si>
  <si>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</si>
  <si>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</si>
  <si>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</si>
  <si>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</si>
  <si>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</si>
  <si>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</si>
  <si>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</si>
  <si>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</si>
  <si>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</si>
  <si>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</si>
  <si>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</si>
  <si>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</si>
  <si>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</si>
  <si>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</si>
  <si>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</si>
  <si>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</si>
  <si>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</si>
  <si>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</si>
  <si>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</si>
  <si>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</si>
  <si>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</si>
  <si>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</si>
  <si>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</si>
  <si>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</si>
  <si>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</si>
  <si>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</si>
  <si>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</si>
  <si>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</si>
  <si>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</si>
  <si>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</si>
  <si>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</si>
  <si>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</si>
  <si>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</si>
  <si>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</si>
  <si>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</si>
  <si>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</si>
  <si>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</si>
  <si>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</si>
  <si>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</si>
  <si>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</si>
  <si>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</si>
  <si>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</si>
  <si>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</si>
  <si>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</si>
  <si>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</si>
  <si>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</si>
  <si>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</si>
  <si>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</si>
  <si>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</si>
  <si>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</si>
  <si>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</si>
  <si>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</si>
  <si>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</si>
  <si>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</si>
  <si>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</si>
  <si>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</si>
  <si>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</si>
  <si>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</si>
  <si>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</si>
  <si>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</si>
  <si>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</si>
  <si>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</si>
  <si>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</si>
  <si>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</si>
  <si>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</si>
  <si>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</si>
  <si>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</si>
  <si>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</si>
  <si>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</si>
  <si>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</si>
  <si>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</si>
  <si>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</si>
  <si>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</si>
  <si>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</si>
  <si>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</si>
  <si>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</si>
  <si>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</si>
  <si>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</si>
  <si>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</si>
  <si>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</si>
  <si>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</si>
  <si>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</si>
  <si>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</si>
  <si>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</si>
  <si>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</si>
  <si>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</si>
  <si>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</si>
  <si>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</si>
  <si>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</si>
  <si>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</si>
  <si>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</si>
  <si>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</si>
  <si>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</si>
  <si>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</si>
  <si>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</si>
  <si>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</si>
  <si>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</si>
  <si>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</si>
  <si>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</si>
  <si>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</si>
  <si>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</si>
  <si>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</si>
  <si>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</si>
  <si>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</si>
  <si>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</si>
  <si>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</si>
  <si>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</si>
  <si>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</si>
  <si>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</si>
  <si>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</si>
  <si>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</si>
  <si>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</si>
  <si>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</si>
  <si>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</si>
  <si>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</si>
  <si>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</si>
  <si>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</si>
  <si>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</si>
  <si>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</si>
  <si>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</si>
  <si>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</si>
  <si>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</si>
  <si>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</si>
  <si>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</si>
  <si>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</si>
  <si>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</si>
  <si>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</si>
  <si>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</si>
  <si>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</si>
  <si>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</si>
  <si>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</si>
  <si>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</si>
  <si>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</si>
  <si>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</si>
  <si>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</si>
  <si>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</si>
  <si>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</si>
  <si>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</si>
  <si>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</si>
  <si>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</si>
  <si>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</si>
  <si>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</si>
  <si>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</si>
  <si>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</si>
  <si>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</si>
  <si>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</si>
  <si>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</si>
  <si>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</si>
  <si>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</si>
  <si>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</si>
  <si>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</si>
  <si>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</si>
  <si>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</si>
  <si>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</si>
  <si>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</si>
  <si>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</si>
  <si>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</si>
  <si>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</si>
  <si>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</si>
  <si>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</si>
  <si>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</si>
  <si>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</si>
  <si>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</si>
  <si>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</si>
  <si>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</si>
  <si>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</si>
  <si>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</si>
  <si>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</si>
  <si>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</si>
  <si>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</si>
  <si>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</si>
  <si>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</si>
  <si>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</si>
  <si>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</si>
  <si>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</si>
  <si>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</si>
  <si>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</si>
  <si>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</si>
  <si>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</si>
  <si>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</si>
  <si>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</si>
  <si>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</si>
  <si>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</si>
  <si>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</si>
  <si>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</si>
  <si>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</si>
  <si>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</si>
  <si>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</si>
  <si>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</si>
  <si>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</si>
  <si>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</si>
  <si>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</si>
  <si>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</si>
  <si>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</si>
  <si>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</si>
  <si>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</si>
  <si>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</si>
  <si>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</si>
  <si>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</si>
  <si>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</si>
  <si>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</si>
  <si>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</si>
  <si>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</si>
  <si>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</si>
  <si>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</si>
  <si>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</si>
  <si>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</si>
  <si>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</si>
  <si>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</si>
  <si>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</si>
  <si>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</si>
  <si>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</si>
  <si>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</si>
  <si>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</si>
  <si>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</si>
  <si>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</si>
  <si>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</si>
  <si>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</si>
  <si>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</si>
  <si>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</si>
  <si>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</si>
  <si>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</si>
  <si>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</si>
  <si>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</si>
  <si>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</si>
  <si>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</si>
  <si>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</si>
  <si>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</si>
  <si>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</si>
  <si>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</si>
  <si>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</si>
  <si>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</si>
  <si>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</si>
  <si>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</si>
  <si>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</si>
  <si>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</si>
  <si>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</si>
  <si>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</si>
  <si>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</si>
  <si>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</si>
  <si>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</si>
  <si>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</si>
  <si>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</si>
  <si>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</si>
  <si>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</si>
  <si>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</si>
  <si>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</si>
  <si>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</si>
  <si>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</si>
  <si>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</si>
  <si>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</si>
  <si>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</si>
  <si>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</si>
  <si>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</si>
  <si>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</si>
  <si>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</si>
  <si>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</si>
  <si>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</si>
  <si>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</si>
  <si>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</si>
  <si>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</si>
  <si>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</si>
  <si>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</si>
  <si>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</si>
  <si>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</si>
  <si>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</si>
  <si>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</si>
  <si>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</si>
  <si>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</si>
  <si>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</si>
  <si>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</si>
  <si>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</si>
  <si>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</si>
  <si>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</si>
  <si>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</si>
  <si>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</si>
  <si>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</si>
  <si>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</si>
  <si>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</si>
  <si>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</si>
  <si>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</si>
  <si>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</si>
  <si>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</si>
  <si>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</si>
  <si>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</si>
  <si>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</si>
  <si>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</si>
  <si>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</si>
  <si>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</si>
  <si>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</si>
  <si>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</si>
  <si>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</si>
  <si>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</si>
  <si>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</si>
  <si>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</si>
  <si>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</si>
  <si>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</si>
  <si>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</si>
  <si>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</si>
  <si>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</si>
  <si>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</si>
  <si>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</si>
  <si>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</si>
  <si>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</si>
  <si>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</si>
  <si>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</si>
  <si>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</si>
  <si>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</si>
  <si>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</si>
  <si>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</si>
  <si>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</si>
  <si>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</si>
  <si>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</si>
  <si>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</si>
  <si>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</si>
  <si>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</si>
  <si>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</si>
  <si>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</si>
  <si>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</si>
  <si>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</si>
  <si>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</si>
  <si>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</si>
  <si>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</si>
  <si>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</si>
  <si>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</si>
  <si>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</si>
  <si>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</si>
  <si>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</si>
  <si>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</si>
  <si>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</si>
  <si>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</si>
  <si>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</si>
  <si>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</si>
  <si>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</si>
  <si>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</si>
  <si>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</si>
  <si>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</si>
  <si>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</si>
  <si>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</si>
  <si>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</si>
  <si>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</si>
  <si>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</si>
  <si>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</si>
  <si>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</si>
  <si>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</si>
  <si>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</si>
  <si>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</si>
  <si>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</si>
  <si>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</si>
  <si>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</si>
  <si>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</si>
  <si>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</si>
  <si>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</si>
  <si>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</si>
  <si>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</si>
  <si>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</si>
  <si>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</si>
  <si>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</si>
  <si>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</si>
  <si>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</si>
  <si>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</si>
  <si>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</si>
  <si>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</si>
  <si>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</si>
  <si>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</si>
  <si>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</si>
  <si>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</si>
  <si>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</si>
  <si>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</si>
  <si>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</si>
  <si>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</si>
  <si>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</si>
  <si>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</si>
  <si>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</si>
  <si>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</si>
  <si>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</si>
  <si>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</si>
  <si>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</si>
  <si>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</si>
  <si>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</si>
  <si>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</si>
  <si>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</si>
  <si>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</si>
  <si>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</si>
  <si>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</si>
  <si>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</si>
  <si>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</si>
  <si>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</si>
  <si>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</si>
  <si>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</si>
  <si>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</si>
  <si>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</si>
  <si>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</si>
  <si>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</si>
  <si>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</si>
  <si>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</si>
  <si>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</si>
  <si>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</si>
  <si>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</si>
  <si>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</si>
  <si>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</si>
  <si>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</si>
  <si>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</si>
  <si>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</si>
  <si>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</si>
  <si>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</si>
  <si>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</si>
  <si>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</si>
  <si>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</si>
  <si>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</si>
  <si>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</si>
  <si>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</si>
  <si>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</si>
  <si>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</si>
  <si>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</si>
  <si>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</si>
  <si>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</si>
  <si>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</si>
  <si>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</si>
  <si>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</si>
  <si>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</si>
  <si>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</si>
  <si>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</si>
  <si>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</si>
  <si>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</si>
  <si>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</si>
  <si>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</si>
  <si>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</si>
  <si>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</si>
  <si>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</si>
  <si>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</si>
  <si>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</si>
  <si>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</si>
  <si>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</si>
  <si>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</si>
  <si>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</si>
  <si>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</si>
  <si>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</si>
  <si>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</si>
  <si>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</si>
  <si>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</si>
  <si>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</si>
  <si>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</si>
  <si>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</si>
  <si>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</si>
  <si>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</si>
  <si>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</si>
  <si>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</si>
  <si>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</si>
  <si>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</si>
  <si>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</si>
  <si>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</si>
  <si>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</si>
  <si>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</si>
  <si>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</si>
  <si>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</si>
  <si>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</si>
  <si>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</si>
  <si>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</si>
  <si>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</si>
  <si>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</si>
  <si>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</si>
  <si>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</si>
  <si>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</si>
  <si>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</si>
  <si>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</si>
  <si>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</si>
  <si>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</si>
  <si>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</si>
  <si>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</si>
  <si>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</si>
  <si>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</si>
  <si>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</si>
  <si>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</si>
  <si>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</si>
  <si>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</si>
  <si>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</si>
  <si>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</si>
  <si>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</si>
  <si>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</si>
  <si>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</si>
  <si>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</si>
  <si>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</si>
  <si>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</si>
  <si>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</si>
  <si>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</si>
  <si>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</si>
  <si>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</si>
  <si>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</si>
  <si>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</si>
  <si>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</si>
  <si>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</si>
  <si>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</si>
  <si>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</si>
  <si>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</si>
  <si>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</si>
  <si>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</si>
  <si>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</si>
  <si>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</si>
  <si>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</si>
  <si>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</si>
  <si>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</si>
  <si>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</si>
  <si>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</si>
  <si>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</si>
  <si>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</si>
  <si>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</si>
  <si>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</si>
  <si>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</si>
  <si>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</si>
  <si>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</si>
  <si>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</si>
  <si>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</si>
  <si>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</si>
  <si>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</si>
  <si>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</si>
  <si>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</si>
  <si>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</si>
  <si>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</si>
  <si>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</si>
  <si>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</si>
  <si>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</si>
  <si>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</si>
  <si>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</si>
  <si>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</si>
  <si>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</si>
  <si>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</si>
  <si>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</si>
  <si>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</si>
  <si>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</si>
  <si>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</si>
  <si>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</si>
  <si>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</si>
  <si>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</si>
  <si>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</si>
  <si>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</si>
  <si>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</si>
  <si>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</si>
  <si>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</si>
  <si>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</si>
  <si>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</si>
  <si>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</si>
  <si>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</si>
  <si>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</si>
  <si>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</si>
  <si>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</si>
  <si>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</si>
  <si>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</si>
  <si>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</si>
  <si>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</si>
  <si>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</si>
  <si>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</si>
  <si>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</si>
  <si>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</si>
  <si>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</si>
  <si>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</si>
  <si>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</si>
  <si>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</si>
  <si>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</si>
  <si>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</si>
  <si>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</si>
  <si>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</si>
  <si>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</si>
  <si>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</si>
  <si>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</si>
  <si>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</si>
  <si>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</si>
  <si>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</si>
  <si>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</si>
  <si>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</si>
  <si>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</si>
  <si>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</si>
  <si>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</si>
  <si>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</si>
  <si>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</si>
  <si>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</si>
  <si>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</si>
  <si>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</si>
  <si>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</si>
  <si>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</si>
  <si>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</si>
  <si>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</si>
  <si>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</si>
  <si>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</si>
  <si>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</si>
  <si>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</si>
  <si>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</si>
  <si>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</si>
  <si>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</si>
  <si>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</si>
  <si>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</si>
  <si>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</si>
  <si>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</si>
  <si>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</si>
  <si>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</si>
  <si>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</si>
  <si>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</si>
  <si>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</si>
  <si>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</si>
  <si>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</si>
  <si>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</si>
  <si>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</si>
  <si>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</si>
  <si>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</si>
  <si>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</si>
  <si>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</si>
  <si>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</si>
  <si>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</si>
  <si>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</si>
  <si>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</si>
  <si>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</si>
  <si>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</si>
  <si>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</si>
  <si>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</si>
  <si>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</si>
  <si>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</si>
  <si>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</si>
  <si>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</si>
  <si>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</si>
  <si>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</si>
  <si>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</si>
  <si>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</si>
  <si>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</si>
  <si>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</si>
  <si>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</si>
  <si>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</si>
  <si>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</si>
  <si>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</si>
  <si>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</si>
  <si>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</si>
  <si>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</si>
  <si>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</si>
  <si>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</si>
  <si>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</si>
  <si>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</si>
  <si>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</si>
  <si>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</si>
  <si>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</si>
  <si>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</si>
  <si>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</si>
  <si>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</si>
  <si>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</si>
  <si>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</si>
  <si>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</si>
  <si>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</si>
  <si>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</si>
  <si>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</si>
  <si>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</si>
  <si>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</si>
  <si>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</si>
  <si>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</si>
  <si>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</si>
  <si>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</si>
  <si>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</si>
  <si>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</si>
  <si>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</si>
  <si>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</si>
  <si>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</si>
  <si>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</si>
  <si>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</si>
  <si>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</si>
  <si>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</si>
  <si>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</si>
  <si>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</si>
  <si>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</si>
  <si>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</si>
  <si>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</si>
  <si>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</si>
  <si>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</si>
  <si>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</si>
  <si>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</si>
  <si>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</si>
  <si>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</si>
  <si>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</si>
  <si>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</si>
  <si>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</si>
  <si>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</si>
  <si>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</si>
  <si>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</si>
  <si>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</si>
  <si>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</si>
  <si>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</si>
  <si>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</si>
  <si>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</si>
  <si>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</si>
  <si>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</si>
  <si>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</si>
  <si>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</si>
  <si>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</si>
  <si>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</si>
  <si>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</si>
  <si>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</si>
  <si>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</si>
  <si>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</si>
  <si>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</si>
  <si>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</si>
  <si>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</si>
  <si>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</si>
  <si>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</si>
  <si>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</si>
  <si>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</si>
  <si>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</si>
  <si>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</si>
  <si>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</si>
  <si>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</si>
  <si>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</si>
  <si>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</si>
  <si>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</si>
  <si>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</si>
  <si>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</si>
  <si>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</si>
  <si>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</si>
  <si>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</si>
  <si>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</si>
  <si>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</si>
  <si>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</si>
  <si>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</si>
  <si>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</si>
  <si>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</si>
  <si>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</si>
  <si>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</si>
  <si>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</si>
  <si>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</si>
  <si>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</si>
  <si>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</si>
  <si>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</si>
  <si>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</si>
  <si>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</si>
  <si>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</si>
  <si>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</si>
  <si>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</si>
  <si>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</si>
  <si>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</si>
  <si>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</si>
  <si>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</si>
  <si>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</si>
  <si>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</si>
  <si>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</si>
  <si>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</si>
  <si>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</si>
  <si>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</si>
  <si>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</si>
  <si>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</si>
  <si>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</si>
  <si>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</si>
  <si>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</si>
  <si>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</si>
  <si>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</si>
  <si>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</si>
  <si>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</si>
  <si>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</si>
  <si>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</si>
  <si>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</si>
  <si>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</si>
  <si>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</si>
  <si>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</si>
  <si>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</si>
  <si>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</si>
  <si>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</si>
  <si>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</si>
  <si>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</si>
  <si>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</si>
  <si>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</si>
  <si>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</si>
  <si>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</si>
  <si>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</si>
  <si>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</si>
  <si>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</si>
  <si>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</si>
  <si>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</si>
  <si>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</si>
  <si>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</si>
  <si>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</si>
  <si>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</si>
  <si>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</si>
  <si>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</si>
  <si>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</si>
  <si>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</si>
  <si>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</si>
  <si>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</si>
  <si>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</si>
  <si>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</si>
  <si>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</si>
  <si>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</si>
  <si>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</si>
  <si>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</si>
  <si>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</si>
  <si>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</si>
  <si>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</si>
  <si>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</si>
  <si>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</si>
  <si>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</si>
  <si>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</si>
  <si>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</si>
  <si>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</si>
  <si>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</si>
  <si>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</si>
  <si>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</si>
  <si>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</si>
  <si>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</si>
  <si>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</si>
  <si>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</si>
  <si>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</si>
  <si>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</si>
  <si>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</si>
  <si>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</si>
  <si>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</si>
  <si>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</si>
  <si>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</si>
  <si>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</si>
  <si>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</si>
  <si>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</si>
  <si>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</si>
  <si>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</si>
  <si>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</si>
  <si>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</si>
  <si>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</si>
  <si>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</si>
  <si>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</si>
  <si>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</si>
  <si>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</si>
  <si>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</si>
  <si>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</si>
  <si>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</si>
  <si>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</si>
  <si>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</si>
  <si>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</si>
  <si>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</si>
  <si>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</si>
  <si>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</si>
  <si>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</si>
  <si>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</si>
  <si>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</si>
  <si>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</si>
  <si>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</si>
  <si>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</si>
  <si>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</si>
  <si>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</si>
  <si>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</si>
  <si>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</si>
  <si>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</si>
  <si>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</si>
  <si>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</si>
  <si>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</si>
  <si>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</si>
  <si>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</si>
  <si>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</si>
  <si>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</si>
  <si>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</si>
  <si>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</si>
  <si>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</si>
  <si>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</si>
  <si>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</si>
  <si>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</si>
  <si>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</si>
  <si>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</si>
  <si>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</si>
  <si>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</si>
  <si>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</si>
  <si>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</si>
  <si>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</si>
  <si>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</si>
  <si>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</si>
  <si>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</si>
  <si>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</si>
  <si>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</si>
  <si>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</si>
  <si>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</si>
  <si>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</si>
  <si>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</si>
  <si>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</si>
  <si>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</si>
  <si>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</si>
  <si>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</si>
  <si>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</si>
  <si>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</si>
  <si>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</si>
  <si>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</si>
  <si>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</si>
  <si>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</si>
  <si>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</si>
  <si>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</si>
  <si>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</si>
  <si>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</si>
  <si>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</si>
  <si>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</si>
  <si>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</si>
  <si>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</si>
  <si>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</si>
  <si>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</si>
  <si>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</si>
  <si>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</si>
  <si>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</si>
  <si>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</si>
  <si>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</si>
  <si>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</si>
  <si>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</si>
  <si>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</si>
  <si>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</si>
  <si>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</si>
  <si>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</si>
  <si>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</si>
  <si>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</si>
  <si>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</si>
  <si>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</si>
  <si>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</si>
  <si>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</si>
  <si>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</si>
  <si>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</si>
  <si>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</si>
  <si>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</si>
  <si>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</si>
  <si>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</si>
  <si>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</si>
  <si>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</si>
  <si>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</si>
  <si>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</si>
  <si>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</si>
  <si>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</si>
  <si>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</si>
  <si>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</si>
  <si>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</si>
  <si>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</si>
  <si>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</si>
  <si>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</si>
  <si>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</si>
  <si>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</si>
  <si>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</si>
  <si>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</si>
  <si>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</si>
  <si>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</si>
  <si>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</si>
  <si>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</si>
  <si>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</si>
  <si>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</si>
  <si>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</si>
  <si>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</si>
  <si>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</si>
  <si>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</si>
  <si>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</si>
  <si>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</si>
  <si>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</si>
  <si>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</si>
  <si>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</si>
  <si>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</si>
  <si>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</si>
  <si>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</si>
  <si>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</si>
  <si>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</si>
  <si>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</si>
  <si>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</si>
  <si>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</si>
  <si>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</si>
  <si>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</si>
  <si>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</si>
  <si>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</si>
  <si>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</si>
  <si>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</si>
  <si>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</si>
  <si>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</si>
  <si>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</si>
  <si>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</si>
  <si>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</si>
  <si>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</si>
  <si>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</si>
  <si>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</si>
  <si>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</si>
  <si>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</si>
  <si>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</si>
  <si>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</si>
  <si>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</si>
  <si>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</si>
  <si>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</si>
  <si>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</si>
  <si>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</si>
  <si>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</si>
  <si>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</si>
  <si>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</si>
  <si>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</si>
  <si>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</si>
  <si>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</si>
  <si>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</si>
  <si>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</si>
  <si>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</si>
  <si>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</si>
  <si>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</si>
  <si>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</si>
  <si>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</si>
  <si>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</si>
  <si>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</si>
  <si>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</si>
  <si>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</si>
  <si>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</si>
  <si>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</si>
  <si>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</si>
  <si>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</si>
  <si>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</si>
  <si>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</si>
  <si>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</si>
  <si>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</si>
  <si>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</si>
  <si>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</si>
  <si>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</si>
  <si>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</si>
  <si>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</si>
  <si>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</si>
  <si>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</si>
  <si>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</si>
  <si>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</si>
  <si>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</si>
  <si>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</si>
  <si>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</si>
  <si>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</si>
  <si>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</si>
  <si>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</si>
  <si>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</si>
  <si>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</si>
  <si>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</si>
  <si>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</si>
  <si>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</si>
  <si>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</si>
  <si>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</si>
  <si>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</si>
  <si>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</si>
  <si>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</si>
  <si>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</si>
  <si>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</si>
  <si>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</si>
  <si>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</si>
  <si>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</si>
  <si>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</si>
  <si>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</si>
  <si>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</si>
  <si>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</si>
  <si>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</si>
  <si>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</si>
  <si>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</si>
  <si>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</si>
  <si>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</si>
  <si>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</si>
  <si>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</si>
  <si>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</si>
  <si>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</si>
  <si>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</si>
  <si>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</si>
  <si>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</si>
  <si>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</si>
  <si>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</si>
  <si>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</si>
  <si>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</si>
  <si>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</si>
  <si>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</si>
  <si>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</si>
  <si>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</si>
  <si>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</si>
  <si>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</si>
  <si>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</si>
  <si>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</si>
  <si>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</si>
  <si>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</si>
  <si>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</si>
  <si>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</si>
  <si>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</si>
  <si>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</si>
  <si>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</si>
  <si>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</si>
  <si>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</si>
  <si>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</si>
  <si>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</si>
  <si>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</si>
  <si>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</si>
  <si>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</si>
  <si>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</si>
  <si>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</si>
  <si>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</si>
  <si>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</si>
  <si>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</si>
  <si>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</si>
  <si>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</si>
  <si>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</si>
  <si>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</si>
  <si>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</si>
  <si>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</si>
  <si>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</si>
  <si>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</si>
  <si>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</si>
  <si>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</si>
  <si>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</si>
  <si>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</si>
  <si>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</si>
  <si>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</si>
  <si>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</si>
  <si>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</si>
  <si>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</si>
  <si>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</si>
  <si>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</si>
  <si>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</si>
  <si>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</si>
  <si>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</si>
  <si>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</si>
  <si>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</si>
  <si>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</si>
  <si>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</si>
  <si>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</si>
  <si>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</si>
  <si>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</si>
  <si>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</si>
  <si>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</si>
  <si>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</si>
  <si>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</si>
  <si>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</si>
  <si>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</si>
  <si>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</si>
  <si>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</si>
  <si>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</si>
  <si>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</si>
  <si>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</si>
  <si>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</si>
  <si>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</si>
  <si>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</si>
  <si>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</si>
  <si>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</si>
  <si>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</si>
  <si>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</si>
  <si>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</si>
  <si>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</si>
  <si>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</si>
  <si>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</si>
  <si>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</si>
  <si>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</si>
  <si>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</si>
  <si>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</si>
  <si>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</si>
  <si>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</si>
  <si>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</si>
  <si>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</si>
  <si>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</si>
  <si>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</si>
  <si>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</si>
  <si>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</si>
  <si>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</si>
  <si>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</si>
  <si>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</si>
  <si>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</si>
  <si>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</si>
  <si>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</si>
  <si>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</si>
  <si>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</si>
  <si>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</si>
  <si>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</si>
  <si>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</si>
  <si>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</si>
  <si>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</si>
  <si>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</si>
  <si>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</si>
  <si>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</si>
  <si>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</si>
  <si>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</si>
  <si>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</si>
  <si>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</si>
  <si>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</si>
  <si>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</si>
  <si>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</si>
  <si>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</si>
  <si>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</si>
  <si>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</si>
  <si>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</si>
  <si>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</si>
  <si>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</si>
  <si>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</si>
  <si>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</si>
  <si>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</si>
  <si>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</si>
  <si>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</si>
  <si>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</si>
  <si>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</si>
  <si>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</si>
  <si>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</si>
  <si>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</si>
  <si>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</si>
  <si>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</si>
  <si>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</si>
  <si>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</si>
  <si>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</si>
  <si>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</si>
  <si>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</si>
  <si>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</si>
  <si>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</si>
  <si>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</si>
  <si>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</si>
  <si>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</si>
  <si>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</si>
  <si>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</si>
  <si>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</si>
  <si>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</si>
  <si>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</si>
  <si>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</si>
  <si>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</si>
  <si>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</si>
  <si>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</si>
  <si>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</si>
  <si>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</si>
  <si>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</si>
  <si>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</si>
  <si>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</si>
  <si>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</si>
  <si>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</si>
  <si>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</si>
  <si>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</si>
  <si>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</si>
  <si>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</si>
  <si>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</si>
  <si>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</si>
  <si>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</si>
  <si>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</si>
  <si>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</si>
  <si>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</si>
  <si>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</si>
  <si>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</si>
  <si>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</si>
  <si>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</si>
  <si>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</si>
  <si>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</si>
  <si>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</si>
  <si>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</si>
  <si>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</si>
  <si>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</si>
  <si>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</si>
  <si>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</si>
  <si>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</si>
  <si>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</si>
  <si>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</si>
  <si>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</si>
  <si>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</si>
  <si>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</si>
  <si>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</si>
  <si>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</si>
  <si>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</si>
  <si>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</si>
  <si>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</si>
  <si>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</si>
  <si>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</si>
  <si>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</si>
  <si>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</si>
  <si>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</si>
  <si>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</si>
  <si>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</si>
  <si>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</si>
  <si>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</si>
  <si>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</si>
  <si>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</si>
  <si>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</si>
  <si>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</si>
  <si>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</si>
  <si>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</si>
  <si>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</si>
  <si>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</si>
  <si>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</si>
  <si>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</si>
  <si>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</si>
  <si>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</si>
  <si>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</si>
  <si>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</si>
  <si>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</si>
  <si>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</si>
  <si>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</si>
  <si>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</si>
  <si>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</si>
  <si>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</si>
  <si>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</si>
  <si>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</si>
  <si>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</si>
  <si>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</si>
  <si>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</si>
  <si>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</si>
  <si>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</si>
  <si>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</si>
  <si>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</si>
  <si>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</si>
  <si>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</si>
  <si>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</si>
  <si>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</si>
  <si>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</si>
  <si>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</si>
  <si>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</si>
  <si>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</si>
  <si>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</si>
  <si>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</si>
  <si>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</si>
  <si>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</si>
  <si>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</si>
  <si>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</si>
  <si>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</si>
  <si>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</si>
  <si>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</si>
  <si>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</si>
  <si>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</si>
  <si>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</si>
  <si>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</si>
  <si>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</si>
  <si>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</si>
  <si>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</si>
  <si>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</si>
  <si>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</si>
  <si>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</si>
  <si>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</si>
  <si>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</si>
  <si>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</si>
  <si>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</si>
  <si>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</si>
  <si>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</si>
  <si>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</si>
  <si>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</si>
  <si>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</si>
  <si>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</si>
  <si>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</si>
  <si>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</si>
  <si>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</si>
  <si>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</si>
  <si>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</si>
  <si>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</si>
  <si>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</si>
  <si>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</si>
  <si>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</si>
  <si>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</si>
  <si>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</si>
  <si>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</si>
  <si>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</si>
  <si>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</si>
  <si>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</si>
  <si>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</si>
  <si>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</si>
  <si>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</si>
  <si>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</si>
  <si>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</si>
  <si>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</si>
  <si>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</si>
  <si>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</si>
  <si>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</si>
  <si>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</si>
  <si>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</si>
  <si>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</si>
  <si>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</si>
  <si>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</si>
  <si>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</si>
  <si>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</si>
  <si>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</si>
  <si>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</si>
  <si>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</si>
  <si>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</si>
  <si>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</si>
  <si>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</si>
  <si>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</si>
  <si>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</si>
  <si>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</si>
  <si>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</si>
  <si>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</si>
  <si>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</si>
  <si>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</si>
  <si>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</si>
  <si>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</si>
  <si>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</si>
  <si>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</si>
  <si>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</si>
  <si>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</si>
  <si>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</si>
  <si>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</si>
  <si>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</si>
  <si>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</si>
  <si>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</si>
  <si>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</si>
  <si>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</si>
  <si>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</si>
  <si>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</si>
  <si>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</si>
  <si>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</si>
  <si>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</si>
  <si>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</si>
  <si>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</si>
  <si>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</si>
  <si>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</si>
  <si>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</si>
  <si>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</si>
  <si>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</si>
  <si>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</si>
  <si>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</si>
  <si>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</si>
  <si>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</si>
  <si>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</si>
  <si>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</si>
  <si>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</si>
  <si>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</si>
  <si>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</si>
  <si>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</si>
  <si>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</si>
  <si>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</si>
  <si>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</si>
  <si>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</si>
  <si>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</si>
  <si>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</si>
  <si>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</si>
  <si>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</si>
  <si>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</si>
  <si>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</si>
  <si>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</si>
  <si>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</si>
  <si>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</si>
  <si>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</si>
  <si>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</si>
  <si>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</si>
  <si>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</si>
  <si>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</si>
  <si>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</si>
  <si>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</si>
  <si>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</si>
  <si>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</si>
  <si>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</si>
  <si>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</si>
  <si>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</si>
  <si>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</si>
  <si>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</si>
  <si>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</si>
  <si>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</si>
  <si>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</si>
  <si>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</si>
  <si>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</si>
  <si>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</si>
  <si>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</si>
  <si>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</si>
  <si>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</si>
  <si>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</si>
  <si>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</si>
  <si>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</si>
  <si>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</si>
  <si>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</si>
  <si>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</si>
  <si>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</si>
  <si>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</si>
  <si>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</si>
  <si>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</si>
  <si>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</si>
  <si>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</si>
  <si>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</si>
  <si>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</si>
  <si>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</si>
  <si>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</si>
  <si>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</si>
  <si>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</si>
  <si>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</si>
  <si>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</si>
  <si>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</si>
  <si>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</si>
  <si>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</si>
  <si>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</si>
  <si>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</si>
  <si>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</si>
  <si>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</si>
  <si>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</si>
  <si>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</si>
  <si>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</si>
  <si>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</si>
  <si>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</si>
  <si>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</si>
  <si>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</si>
  <si>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</si>
  <si>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</si>
  <si>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</si>
  <si>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</si>
  <si>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</si>
  <si>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</si>
  <si>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</si>
  <si>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</si>
  <si>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</si>
  <si>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</si>
  <si>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</si>
  <si>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</si>
  <si>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</si>
  <si>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</si>
  <si>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</si>
  <si>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</si>
  <si>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</si>
  <si>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</si>
  <si>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</si>
  <si>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</si>
  <si>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</si>
  <si>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</si>
  <si>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</si>
  <si>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</si>
  <si>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</si>
  <si>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</si>
  <si>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</si>
  <si>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</si>
  <si>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</si>
  <si>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</si>
  <si>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</si>
  <si>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</si>
  <si>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</si>
  <si>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</si>
  <si>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</si>
  <si>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</si>
  <si>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</si>
  <si>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</si>
  <si>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</si>
  <si>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</si>
  <si>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</si>
  <si>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</si>
  <si>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</si>
  <si>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</si>
  <si>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</si>
  <si>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</si>
  <si>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</si>
  <si>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</si>
  <si>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</si>
  <si>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</si>
  <si>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</si>
  <si>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</si>
  <si>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</si>
  <si>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</si>
  <si>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</si>
  <si>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</si>
  <si>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</si>
  <si>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</si>
  <si>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</si>
  <si>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</si>
  <si>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</si>
  <si>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</si>
  <si>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</si>
  <si>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</si>
  <si>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</si>
  <si>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</si>
  <si>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</si>
  <si>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</si>
  <si>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</si>
  <si>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</si>
  <si>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</si>
  <si>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</si>
  <si>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</si>
  <si>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</si>
  <si>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</si>
  <si>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</si>
  <si>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</si>
  <si>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</si>
  <si>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</si>
  <si>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</si>
  <si>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</si>
  <si>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</si>
  <si>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</si>
  <si>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</si>
  <si>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</si>
  <si>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</si>
  <si>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</si>
  <si>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</si>
  <si>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</si>
  <si>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</si>
  <si>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</si>
  <si>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</si>
  <si>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</si>
  <si>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</si>
  <si>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</si>
  <si>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</si>
  <si>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</si>
  <si>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</si>
  <si>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</si>
  <si>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</si>
  <si>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</si>
  <si>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</si>
  <si>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</si>
  <si>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</si>
  <si>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</si>
  <si>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</si>
  <si>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</si>
  <si>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</si>
  <si>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</si>
  <si>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</si>
  <si>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</si>
  <si>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</si>
  <si>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</si>
  <si>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</si>
  <si>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</si>
  <si>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</si>
  <si>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</si>
  <si>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</si>
  <si>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</si>
  <si>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</si>
  <si>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</si>
  <si>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</si>
  <si>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</si>
  <si>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</si>
  <si>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</si>
  <si>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</si>
  <si>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</si>
  <si>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</si>
  <si>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</si>
  <si>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</si>
  <si>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</si>
  <si>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</si>
  <si>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</si>
  <si>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</si>
  <si>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</si>
  <si>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</si>
  <si>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</si>
  <si>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</si>
  <si>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</si>
  <si>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</si>
  <si>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</si>
  <si>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</si>
  <si>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</si>
  <si>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</si>
  <si>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</si>
  <si>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</si>
  <si>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</si>
  <si>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</si>
  <si>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</si>
  <si>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</si>
  <si>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</si>
  <si>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</si>
  <si>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</si>
  <si>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</si>
  <si>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</si>
  <si>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</si>
  <si>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</si>
  <si>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</si>
  <si>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</si>
  <si>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</si>
  <si>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</si>
  <si>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</si>
  <si>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</si>
  <si>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</si>
  <si>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</si>
  <si>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</si>
  <si>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</si>
  <si>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</si>
  <si>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</si>
  <si>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</si>
  <si>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</si>
  <si>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</si>
  <si>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</si>
  <si>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</si>
  <si>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</si>
  <si>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</si>
  <si>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</si>
  <si>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</si>
  <si>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</si>
  <si>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</si>
  <si>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</si>
  <si>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</si>
  <si>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</si>
  <si>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</si>
  <si>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</si>
  <si>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</si>
  <si>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</si>
  <si>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</si>
  <si>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</si>
  <si>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</si>
  <si>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</si>
  <si>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</si>
  <si>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</si>
  <si>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</si>
  <si>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</si>
  <si>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</si>
  <si>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</si>
  <si>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</si>
  <si>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</si>
  <si>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</si>
  <si>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</si>
  <si>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</si>
  <si>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</si>
  <si>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</si>
  <si>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</si>
  <si>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</si>
  <si>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</si>
  <si>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</si>
  <si>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</si>
  <si>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</si>
  <si>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</si>
  <si>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</si>
  <si>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</si>
  <si>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</si>
  <si>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</si>
  <si>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</si>
  <si>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</si>
  <si>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</si>
  <si>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</si>
  <si>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</si>
  <si>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</si>
  <si>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</si>
  <si>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</si>
  <si>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</si>
  <si>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</si>
  <si>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</si>
  <si>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</si>
  <si>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</si>
  <si>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</si>
  <si>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</si>
  <si>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</si>
  <si>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</si>
  <si>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</si>
  <si>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</si>
  <si>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</si>
  <si>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</si>
  <si>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</si>
  <si>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</si>
  <si>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</si>
  <si>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</si>
  <si>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</si>
  <si>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</si>
  <si>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</si>
  <si>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</si>
  <si>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</si>
  <si>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</si>
  <si>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</si>
  <si>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</si>
  <si>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</si>
  <si>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</si>
  <si>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</si>
  <si>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</si>
  <si>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</si>
  <si>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</si>
  <si>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</si>
  <si>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</si>
  <si>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</si>
  <si>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</si>
  <si>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</si>
  <si>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</si>
  <si>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</si>
  <si>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</si>
  <si>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</si>
  <si>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</si>
  <si>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</si>
  <si>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</si>
  <si>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</si>
  <si>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</si>
  <si>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</si>
  <si>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</si>
  <si>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</si>
  <si>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</si>
  <si>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</si>
  <si>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</si>
  <si>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</si>
  <si>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</si>
  <si>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</si>
  <si>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</si>
  <si>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</si>
  <si>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</si>
  <si>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</si>
  <si>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</si>
  <si>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</si>
  <si>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</si>
  <si>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</si>
  <si>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</si>
  <si>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</si>
  <si>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</si>
  <si>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</si>
  <si>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</si>
  <si>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</si>
  <si>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</si>
  <si>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</si>
  <si>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</si>
  <si>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</si>
  <si>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</si>
  <si>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</si>
  <si>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</si>
  <si>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</si>
  <si>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</si>
  <si>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</si>
  <si>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</si>
  <si>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</si>
  <si>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</si>
  <si>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</si>
  <si>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</si>
  <si>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</si>
  <si>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</si>
  <si>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</si>
  <si>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</si>
  <si>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</si>
  <si>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</si>
  <si>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</si>
  <si>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</si>
  <si>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</si>
  <si>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</si>
  <si>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</si>
  <si>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</si>
  <si>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</si>
  <si>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</si>
  <si>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</si>
  <si>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</si>
  <si>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</si>
  <si>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</si>
  <si>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</si>
  <si>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</si>
  <si>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</si>
  <si>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</si>
  <si>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</si>
  <si>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</si>
  <si>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</si>
  <si>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</si>
  <si>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</si>
  <si>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</si>
  <si>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</si>
  <si>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</si>
  <si>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</si>
  <si>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</si>
  <si>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</si>
  <si>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</si>
  <si>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</si>
  <si>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</si>
  <si>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</si>
  <si>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</si>
  <si>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</si>
  <si>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</si>
  <si>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</si>
  <si>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</si>
  <si>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</si>
  <si>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</si>
  <si>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</si>
  <si>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</si>
  <si>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</si>
  <si>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</si>
  <si>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</si>
  <si>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</si>
  <si>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</si>
  <si>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</si>
  <si>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</si>
  <si>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</si>
  <si>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</si>
  <si>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</si>
  <si>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</si>
  <si>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</si>
  <si>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</si>
  <si>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</si>
  <si>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</si>
  <si>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</si>
  <si>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</si>
  <si>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</si>
  <si>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</si>
  <si>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</si>
  <si>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</si>
  <si>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</si>
  <si>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</si>
  <si>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</si>
  <si>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</si>
  <si>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</si>
  <si>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</si>
  <si>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</si>
  <si>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</si>
  <si>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</si>
  <si>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</si>
  <si>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</si>
  <si>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</si>
  <si>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</si>
  <si>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</si>
  <si>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</si>
  <si>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</si>
  <si>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</si>
  <si>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</si>
  <si>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</si>
  <si>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</si>
  <si>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</si>
  <si>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</si>
  <si>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</si>
  <si>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</si>
  <si>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</si>
  <si>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</si>
  <si>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</si>
  <si>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</si>
  <si>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</si>
  <si>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</si>
  <si>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</si>
  <si>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</si>
  <si>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</si>
  <si>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</si>
  <si>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</si>
  <si>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</si>
  <si>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</si>
  <si>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</si>
  <si>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</si>
  <si>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</si>
  <si>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</si>
  <si>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</si>
  <si>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</si>
  <si>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</si>
  <si>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</si>
  <si>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</si>
  <si>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</si>
  <si>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</si>
  <si>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</si>
  <si>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</si>
  <si>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</si>
  <si>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</si>
  <si>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</si>
  <si>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</si>
  <si>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</si>
  <si>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</si>
  <si>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</si>
  <si>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</si>
  <si>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</si>
  <si>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</si>
  <si>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</si>
  <si>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</si>
  <si>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</si>
  <si>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</si>
  <si>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</si>
  <si>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</si>
  <si>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</si>
  <si>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</si>
  <si>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</si>
  <si>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</si>
  <si>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</si>
  <si>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</si>
  <si>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</si>
  <si>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</si>
  <si>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</si>
  <si>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</si>
  <si>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</si>
  <si>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</si>
  <si>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</si>
  <si>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</si>
  <si>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</si>
  <si>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</si>
  <si>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</si>
  <si>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</si>
  <si>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</si>
  <si>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</si>
  <si>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</si>
  <si>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</si>
  <si>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</si>
  <si>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</si>
  <si>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</si>
  <si>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</si>
  <si>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</si>
  <si>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</si>
  <si>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</si>
  <si>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</si>
  <si>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</si>
  <si>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</si>
  <si>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</si>
  <si>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</si>
  <si>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</si>
  <si>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</si>
  <si>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</si>
  <si>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</si>
  <si>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</si>
  <si>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</si>
  <si>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</si>
  <si>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</si>
  <si>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</si>
  <si>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</si>
  <si>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</si>
  <si>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</si>
  <si>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</si>
  <si>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</si>
  <si>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</si>
  <si>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</si>
  <si>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</si>
  <si>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</si>
  <si>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</si>
  <si>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</si>
  <si>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</si>
  <si>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</si>
  <si>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</si>
  <si>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</si>
  <si>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</si>
  <si>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</si>
  <si>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</si>
  <si>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</si>
  <si>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</si>
  <si>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</si>
  <si>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</si>
  <si>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</si>
  <si>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</si>
  <si>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</si>
  <si>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</si>
  <si>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</si>
  <si>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</si>
  <si>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</si>
  <si>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</si>
  <si>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</si>
  <si>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</si>
  <si>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</si>
  <si>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</si>
  <si>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</si>
  <si>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</si>
  <si>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</si>
  <si>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</si>
  <si>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</si>
  <si>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</si>
  <si>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</si>
  <si>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</si>
  <si>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</si>
  <si>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</si>
  <si>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</si>
  <si>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</si>
  <si>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</si>
  <si>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</si>
  <si>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</si>
  <si>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</si>
  <si>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</si>
  <si>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</si>
  <si>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</si>
  <si>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</si>
  <si>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</si>
  <si>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</si>
  <si>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</si>
  <si>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</si>
  <si>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</si>
  <si>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</si>
  <si>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</si>
  <si>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</si>
  <si>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</si>
  <si>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</si>
  <si>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</si>
  <si>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</si>
  <si>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</si>
  <si>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</si>
  <si>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</si>
  <si>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</si>
  <si>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</si>
  <si>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</si>
  <si>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</si>
  <si>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</si>
  <si>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</si>
  <si>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</si>
  <si>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</si>
  <si>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</si>
  <si>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</si>
  <si>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</si>
  <si>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</si>
  <si>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</si>
  <si>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</si>
  <si>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</si>
  <si>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</si>
  <si>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</si>
  <si>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</si>
  <si>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</si>
  <si>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</si>
  <si>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</si>
  <si>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</si>
  <si>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</si>
  <si>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</si>
  <si>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</si>
  <si>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</si>
  <si>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</si>
  <si>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</si>
  <si>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</si>
  <si>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</si>
  <si>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</si>
  <si>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</si>
  <si>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</si>
  <si>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</si>
  <si>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</si>
  <si>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</si>
  <si>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</si>
  <si>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</si>
  <si>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</si>
  <si>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</si>
  <si>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</si>
  <si>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</si>
  <si>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</si>
  <si>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</si>
  <si>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</si>
  <si>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</si>
  <si>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</si>
  <si>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</si>
  <si>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</si>
  <si>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</si>
  <si>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</si>
  <si>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</si>
  <si>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</si>
  <si>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</si>
  <si>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</si>
  <si>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</si>
  <si>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</si>
  <si>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</si>
  <si>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</si>
  <si>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</si>
  <si>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</si>
  <si>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</si>
  <si>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</si>
  <si>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</si>
  <si>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</si>
  <si>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</si>
  <si>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</si>
  <si>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</si>
  <si>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</si>
  <si>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</si>
  <si>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</si>
  <si>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</si>
  <si>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</si>
  <si>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</si>
  <si>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</si>
  <si>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</si>
  <si>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</si>
  <si>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</si>
  <si>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</si>
  <si>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</si>
  <si>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</si>
  <si>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</si>
  <si>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</si>
  <si>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</si>
  <si>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</si>
  <si>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</si>
  <si>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</si>
  <si>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</si>
  <si>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</si>
  <si>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</si>
  <si>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</si>
  <si>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</si>
  <si>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</si>
  <si>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</si>
  <si>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</si>
  <si>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</si>
  <si>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</si>
  <si>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</si>
  <si>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</si>
  <si>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</si>
  <si>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</si>
  <si>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</si>
  <si>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</si>
  <si>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</si>
  <si>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</si>
  <si>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</si>
  <si>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</si>
  <si>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</si>
  <si>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</si>
  <si>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</si>
  <si>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</si>
  <si>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</si>
  <si>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</si>
  <si>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</si>
  <si>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</si>
  <si>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</si>
  <si>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</si>
  <si>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</si>
  <si>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</si>
  <si>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</si>
  <si>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</si>
  <si>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</si>
  <si>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</si>
  <si>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</si>
  <si>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</si>
  <si>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</si>
  <si>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</si>
  <si>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</si>
  <si>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</si>
  <si>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</si>
  <si>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</si>
  <si>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</si>
  <si>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</si>
  <si>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</si>
  <si>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</si>
  <si>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</si>
  <si>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</si>
  <si>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</si>
  <si>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</si>
  <si>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</si>
  <si>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</si>
  <si>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</si>
  <si>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</si>
  <si>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</si>
  <si>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</si>
  <si>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</si>
  <si>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</si>
  <si>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</si>
  <si>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</si>
  <si>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</si>
  <si>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</si>
  <si>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</si>
  <si>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</si>
  <si>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</si>
  <si>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</si>
  <si>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</si>
  <si>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</si>
  <si>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</si>
  <si>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</si>
  <si>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</si>
  <si>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</si>
  <si>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</si>
  <si>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</si>
  <si>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</si>
  <si>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</si>
  <si>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</si>
  <si>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</si>
  <si>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</si>
  <si>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</si>
  <si>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</si>
  <si>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</si>
  <si>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</si>
  <si>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</si>
  <si>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</si>
  <si>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</si>
  <si>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</si>
  <si>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</si>
  <si>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</si>
  <si>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</si>
  <si>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</si>
  <si>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</si>
  <si>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</si>
  <si>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</si>
  <si>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</si>
  <si>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</si>
  <si>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</si>
  <si>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</si>
  <si>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</si>
  <si>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</si>
  <si>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</si>
  <si>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</si>
  <si>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</si>
  <si>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</si>
  <si>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</si>
  <si>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</si>
  <si>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</si>
  <si>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</si>
  <si>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</si>
  <si>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</si>
  <si>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</si>
  <si>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</si>
  <si>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</si>
  <si>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</si>
  <si>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</si>
  <si>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</si>
  <si>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</si>
  <si>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</si>
  <si>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</si>
  <si>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</si>
  <si>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</si>
  <si>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</si>
  <si>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</si>
  <si>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</si>
  <si>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</si>
  <si>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</si>
  <si>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</si>
  <si>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</si>
  <si>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</si>
  <si>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</si>
  <si>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</si>
  <si>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</si>
  <si>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</si>
  <si>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</si>
  <si>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</si>
  <si>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</si>
  <si>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</si>
  <si>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</si>
  <si>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</si>
  <si>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</si>
  <si>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</si>
  <si>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</si>
  <si>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</si>
  <si>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</si>
  <si>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</si>
  <si>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</si>
  <si>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</si>
  <si>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</si>
  <si>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</si>
  <si>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</si>
  <si>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</si>
  <si>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</si>
  <si>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</si>
  <si>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</si>
  <si>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</si>
  <si>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</si>
  <si>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</si>
  <si>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</si>
  <si>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</si>
  <si>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</si>
  <si>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</si>
  <si>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</si>
  <si>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</si>
  <si>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</si>
  <si>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</si>
  <si>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</si>
  <si>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</si>
  <si>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</si>
  <si>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</si>
  <si>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</si>
  <si>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</si>
  <si>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</si>
  <si>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</si>
  <si>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</si>
  <si>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</si>
  <si>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</si>
  <si>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</si>
  <si>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</si>
  <si>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</si>
  <si>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</si>
  <si>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</si>
  <si>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</si>
  <si>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</si>
  <si>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</si>
  <si>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</si>
  <si>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</si>
  <si>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</si>
  <si>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</si>
  <si>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</si>
  <si>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</si>
  <si>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</si>
  <si>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</si>
  <si>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</si>
  <si>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</si>
  <si>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</si>
  <si>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</si>
  <si>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</si>
  <si>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</si>
  <si>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</si>
  <si>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</si>
  <si>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</si>
  <si>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</si>
  <si>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</si>
  <si>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</si>
  <si>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</si>
  <si>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</si>
  <si>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</si>
  <si>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</si>
  <si>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</si>
  <si>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</si>
  <si>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</si>
  <si>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</si>
  <si>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</si>
  <si>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</si>
  <si>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</si>
  <si>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</si>
  <si>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</si>
  <si>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</si>
  <si>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</si>
  <si>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</si>
  <si>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</si>
  <si>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</si>
  <si>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</si>
  <si>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</si>
  <si>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</si>
  <si>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</si>
  <si>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</si>
  <si>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</si>
  <si>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</si>
  <si>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</si>
  <si>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</si>
  <si>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</si>
  <si>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</si>
  <si>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</si>
  <si>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</si>
  <si>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</si>
  <si>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</si>
  <si>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</si>
  <si>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</si>
  <si>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</si>
  <si>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</si>
  <si>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</si>
  <si>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</si>
  <si>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</si>
  <si>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</si>
  <si>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</si>
  <si>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</si>
  <si>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</si>
  <si>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</si>
  <si>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</si>
  <si>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</si>
  <si>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</si>
  <si>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</si>
  <si>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</si>
  <si>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</si>
  <si>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</si>
  <si>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</si>
  <si>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</si>
  <si>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</si>
  <si>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</si>
  <si>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</si>
  <si>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</si>
  <si>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</si>
  <si>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</si>
  <si>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</si>
  <si>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</si>
  <si>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</si>
  <si>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</si>
  <si>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</si>
  <si>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</si>
  <si>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</si>
  <si>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</si>
  <si>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</si>
  <si>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</si>
  <si>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</si>
  <si>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</si>
  <si>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</si>
  <si>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</si>
  <si>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</si>
  <si>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</si>
  <si>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</si>
  <si>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</si>
  <si>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</si>
  <si>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</si>
  <si>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</si>
  <si>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</si>
  <si>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</si>
  <si>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</si>
  <si>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</si>
  <si>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</si>
  <si>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</si>
  <si>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</si>
  <si>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</si>
  <si>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</si>
  <si>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</si>
  <si>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</si>
  <si>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</si>
  <si>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</si>
  <si>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</si>
  <si>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</si>
  <si>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</si>
  <si>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</si>
  <si>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</si>
  <si>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</si>
  <si>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</si>
  <si>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</si>
  <si>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</si>
  <si>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</si>
  <si>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</si>
  <si>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</si>
  <si>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</si>
  <si>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</si>
  <si>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</si>
  <si>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</si>
  <si>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</si>
  <si>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</si>
  <si>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</si>
  <si>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</si>
  <si>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</si>
  <si>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</si>
  <si>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</si>
  <si>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</si>
  <si>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</si>
  <si>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</si>
  <si>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</si>
  <si>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</si>
  <si>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</si>
  <si>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</si>
  <si>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</si>
  <si>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</si>
  <si>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</si>
  <si>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</si>
  <si>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</si>
  <si>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</si>
  <si>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</si>
  <si>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</si>
  <si>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</si>
  <si>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</si>
  <si>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</si>
  <si>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</si>
  <si>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</si>
  <si>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</si>
  <si>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</si>
  <si>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</si>
  <si>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</si>
  <si>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</si>
  <si>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</si>
  <si>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</si>
  <si>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</si>
  <si>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</si>
  <si>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</si>
  <si>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</si>
  <si>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</si>
  <si>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</si>
  <si>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</si>
  <si>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</si>
  <si>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</si>
  <si>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</si>
  <si>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</si>
  <si>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</si>
  <si>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</si>
  <si>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</si>
  <si>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</si>
  <si>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</si>
  <si>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</si>
  <si>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</si>
  <si>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</si>
  <si>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</si>
  <si>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</si>
  <si>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</si>
  <si>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</si>
  <si>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</si>
  <si>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</si>
  <si>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</si>
  <si>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</si>
  <si>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</si>
  <si>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</si>
  <si>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</si>
  <si>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</si>
  <si>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</si>
  <si>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</si>
  <si>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</si>
  <si>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</si>
  <si>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</si>
  <si>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</si>
  <si>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</si>
  <si>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</si>
  <si>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</si>
  <si>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</si>
  <si>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</si>
  <si>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</si>
  <si>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</si>
  <si>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</si>
  <si>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</si>
  <si>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</si>
  <si>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</si>
  <si>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</si>
  <si>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</si>
  <si>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</si>
  <si>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</si>
  <si>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</si>
  <si>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</si>
  <si>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</si>
  <si>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</si>
  <si>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</si>
  <si>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</si>
  <si>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</si>
  <si>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</si>
  <si>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</si>
  <si>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</si>
  <si>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</si>
  <si>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</si>
  <si>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</si>
  <si>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</si>
  <si>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</si>
  <si>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</si>
  <si>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</si>
  <si>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</si>
  <si>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</si>
  <si>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</si>
  <si>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</si>
  <si>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</si>
  <si>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</si>
  <si>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</si>
  <si>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</si>
  <si>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</si>
  <si>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</si>
  <si>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</si>
  <si>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</si>
  <si>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</si>
  <si>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</si>
  <si>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</si>
  <si>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</si>
  <si>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</si>
  <si>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</si>
  <si>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</si>
  <si>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</si>
  <si>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</si>
  <si>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</si>
  <si>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</si>
  <si>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</si>
  <si>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</si>
  <si>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</si>
  <si>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</si>
  <si>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</si>
  <si>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</si>
  <si>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</si>
  <si>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</si>
  <si>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</si>
  <si>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</si>
  <si>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</si>
  <si>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</si>
  <si>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</si>
  <si>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</si>
  <si>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</si>
  <si>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</si>
  <si>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</si>
  <si>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</si>
  <si>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</si>
  <si>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</si>
  <si>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</si>
  <si>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</si>
  <si>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</si>
  <si>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</si>
  <si>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</si>
  <si>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</si>
  <si>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</si>
  <si>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</si>
  <si>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</si>
  <si>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</si>
  <si>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</si>
  <si>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</si>
  <si>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</si>
  <si>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</si>
  <si>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</si>
  <si>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</si>
  <si>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</si>
  <si>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</si>
  <si>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</si>
  <si>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</si>
  <si>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</si>
  <si>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</si>
  <si>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</si>
  <si>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</si>
  <si>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</si>
  <si>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</si>
  <si>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</si>
  <si>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</si>
  <si>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</si>
  <si>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</si>
  <si>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</si>
  <si>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</si>
  <si>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</si>
  <si>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</si>
  <si>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</si>
  <si>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</si>
  <si>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</si>
  <si>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</si>
  <si>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</si>
  <si>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</si>
  <si>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</si>
  <si>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</si>
  <si>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</si>
  <si>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</si>
  <si>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</si>
  <si>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</si>
  <si>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</si>
  <si>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</si>
  <si>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</si>
  <si>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</si>
  <si>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</si>
  <si>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</si>
  <si>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</si>
  <si>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</si>
  <si>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</si>
  <si>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</si>
  <si>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</si>
  <si>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</si>
  <si>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</si>
  <si>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</si>
  <si>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</si>
  <si>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</si>
  <si>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</si>
  <si>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</si>
  <si>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</si>
  <si>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</si>
  <si>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</si>
  <si>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</si>
  <si>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</si>
  <si>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</si>
  <si>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</si>
  <si>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</si>
  <si>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</si>
  <si>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</si>
  <si>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</si>
  <si>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</si>
  <si>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</si>
  <si>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</si>
  <si>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</si>
  <si>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</si>
  <si>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</si>
  <si>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</si>
  <si>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</si>
  <si>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</si>
  <si>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</si>
  <si>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</si>
  <si>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</si>
  <si>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</si>
  <si>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</si>
  <si>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</si>
  <si>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</si>
  <si>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</si>
  <si>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</si>
  <si>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</si>
  <si>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</si>
  <si>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</si>
  <si>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</si>
  <si>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</si>
  <si>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</si>
  <si>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</si>
  <si>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</si>
  <si>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</si>
  <si>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</si>
  <si>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</si>
  <si>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</si>
  <si>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</si>
  <si>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</si>
  <si>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</si>
  <si>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</si>
  <si>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</si>
  <si>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</si>
  <si>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</si>
  <si>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</si>
  <si>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</si>
  <si>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</si>
  <si>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</si>
  <si>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</si>
  <si>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</si>
  <si>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</si>
  <si>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</si>
  <si>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</si>
  <si>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</si>
  <si>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</si>
  <si>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</si>
  <si>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</si>
  <si>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</si>
  <si>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</si>
  <si>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</si>
  <si>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</si>
  <si>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</si>
  <si>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</si>
  <si>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</si>
  <si>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</si>
  <si>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</si>
  <si>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</si>
  <si>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</si>
  <si>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</si>
  <si>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</si>
  <si>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</si>
  <si>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</si>
  <si>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</si>
  <si>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</si>
  <si>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</si>
  <si>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</si>
  <si>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</si>
  <si>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</si>
  <si>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</si>
  <si>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</si>
  <si>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</si>
  <si>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</si>
  <si>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</si>
  <si>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</si>
  <si>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</si>
  <si>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</si>
  <si>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</si>
  <si>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</si>
  <si>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</si>
  <si>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</si>
  <si>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</si>
  <si>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</si>
  <si>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</si>
  <si>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</si>
  <si>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</si>
  <si>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</si>
  <si>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</si>
  <si>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</si>
  <si>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</si>
  <si>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</si>
  <si>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</si>
  <si>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</si>
  <si>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</si>
  <si>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</si>
  <si>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</si>
  <si>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</si>
  <si>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</si>
  <si>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</si>
  <si>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</si>
  <si>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</si>
  <si>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</si>
  <si>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</si>
  <si>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</si>
  <si>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</si>
  <si>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</si>
  <si>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</si>
  <si>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</si>
  <si>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</si>
  <si>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</si>
  <si>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</si>
  <si>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</si>
  <si>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</si>
  <si>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</si>
  <si>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</si>
  <si>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</si>
  <si>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</si>
  <si>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</si>
  <si>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</si>
  <si>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</si>
  <si>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</si>
  <si>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</si>
  <si>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</si>
  <si>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</si>
  <si>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</si>
  <si>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</si>
  <si>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</si>
  <si>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</si>
  <si>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</si>
  <si>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</si>
  <si>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</si>
  <si>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</si>
  <si>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</si>
  <si>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</si>
  <si>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</si>
  <si>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</si>
  <si>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</si>
  <si>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</si>
  <si>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</si>
  <si>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</si>
  <si>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</si>
  <si>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</si>
  <si>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</si>
  <si>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</si>
  <si>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</si>
  <si>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</si>
  <si>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</si>
  <si>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</si>
  <si>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</si>
  <si>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</si>
  <si>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</si>
  <si>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</si>
  <si>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</si>
  <si>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</si>
  <si>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</si>
  <si>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</si>
  <si>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</si>
  <si>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</si>
  <si>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</si>
  <si>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</si>
  <si>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</si>
  <si>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</si>
  <si>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</si>
  <si>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</si>
  <si>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</si>
  <si>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</si>
  <si>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</si>
  <si>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</si>
  <si>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</si>
  <si>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</si>
  <si>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</si>
  <si>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</si>
  <si>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</si>
  <si>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</si>
  <si>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</si>
  <si>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</si>
  <si>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</si>
  <si>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</si>
  <si>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</si>
  <si>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</si>
  <si>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</si>
  <si>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</si>
  <si>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</si>
  <si>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</si>
  <si>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</si>
  <si>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</si>
  <si>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</si>
  <si>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</si>
  <si>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</si>
  <si>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</si>
  <si>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</si>
  <si>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</si>
  <si>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</si>
  <si>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</si>
  <si>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</si>
  <si>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</si>
  <si>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</si>
  <si>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</si>
  <si>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</si>
  <si>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</si>
  <si>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</si>
  <si>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</si>
  <si>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</si>
  <si>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</si>
  <si>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</si>
  <si>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</si>
  <si>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</si>
  <si>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</si>
  <si>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</si>
  <si>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</si>
  <si>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</si>
  <si>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</si>
  <si>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</si>
  <si>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</si>
  <si>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</si>
  <si>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</si>
  <si>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</si>
  <si>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</si>
  <si>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</si>
  <si>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</si>
  <si>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</si>
  <si>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</si>
  <si>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</si>
  <si>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</si>
  <si>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</si>
  <si>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</si>
  <si>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</si>
  <si>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</si>
  <si>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</si>
  <si>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</si>
  <si>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</si>
  <si>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</si>
  <si>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</si>
  <si>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</si>
  <si>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</si>
  <si>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</si>
  <si>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</si>
  <si>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</si>
  <si>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</si>
  <si>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</si>
  <si>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</si>
  <si>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</si>
  <si>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</si>
  <si>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</si>
  <si>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</si>
  <si>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</si>
  <si>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</si>
  <si>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</si>
  <si>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</si>
  <si>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</si>
  <si>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</si>
  <si>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</si>
  <si>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</si>
  <si>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</si>
  <si>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</si>
  <si>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</si>
  <si>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</si>
  <si>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</si>
  <si>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</si>
  <si>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</si>
  <si>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</si>
  <si>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</si>
  <si>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</si>
  <si>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</si>
  <si>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</si>
  <si>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</si>
  <si>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</si>
  <si>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</si>
  <si>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</si>
  <si>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</si>
  <si>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</si>
  <si>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</si>
  <si>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</si>
  <si>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</si>
  <si>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</si>
  <si>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</si>
  <si>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</si>
  <si>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</si>
  <si>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</si>
  <si>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</si>
  <si>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</si>
  <si>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</si>
  <si>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</si>
  <si>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</si>
  <si>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</si>
  <si>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</si>
  <si>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</si>
  <si>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</si>
  <si>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</si>
  <si>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</si>
  <si>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</si>
  <si>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</si>
  <si>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</si>
  <si>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</si>
  <si>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</si>
  <si>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</si>
  <si>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</si>
  <si>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</si>
  <si>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</si>
  <si>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</si>
  <si>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</si>
  <si>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</si>
  <si>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</si>
  <si>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</si>
  <si>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</si>
  <si>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</si>
  <si>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</si>
  <si>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</si>
  <si>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</si>
  <si>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</si>
  <si>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</si>
  <si>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</si>
  <si>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</si>
  <si>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</si>
  <si>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</si>
  <si>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</si>
  <si>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</si>
  <si>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</si>
  <si>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</si>
  <si>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</si>
  <si>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</si>
  <si>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</si>
  <si>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</si>
  <si>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</si>
  <si>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</si>
  <si>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</si>
  <si>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</si>
  <si>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</si>
  <si>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</si>
  <si>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</si>
  <si>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</si>
  <si>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</si>
  <si>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</si>
  <si>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</si>
  <si>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</si>
  <si>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</si>
  <si>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</si>
  <si>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</si>
  <si>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</si>
  <si>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</si>
  <si>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</si>
  <si>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</si>
  <si>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</si>
  <si>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</si>
  <si>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</si>
  <si>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</si>
  <si>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</si>
  <si>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</si>
  <si>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</si>
  <si>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</si>
  <si>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</si>
  <si>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</si>
  <si>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</si>
  <si>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</si>
  <si>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</si>
  <si>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</si>
  <si>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</si>
  <si>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</si>
  <si>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</si>
  <si>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</si>
  <si>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</si>
  <si>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</si>
  <si>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</si>
  <si>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</si>
  <si>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</si>
  <si>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</si>
  <si>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</si>
  <si>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</si>
  <si>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</si>
  <si>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</si>
  <si>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</si>
  <si>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</si>
  <si>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</si>
  <si>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</si>
  <si>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</si>
  <si>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</si>
  <si>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</si>
  <si>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</si>
  <si>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</si>
  <si>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</si>
  <si>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</si>
  <si>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</si>
  <si>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</si>
  <si>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</si>
  <si>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</si>
  <si>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</si>
  <si>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</si>
  <si>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</si>
  <si>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</si>
  <si>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</si>
  <si>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</si>
  <si>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</si>
  <si>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</si>
  <si>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</si>
  <si>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</si>
  <si>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</si>
  <si>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</si>
  <si>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</si>
  <si>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</si>
  <si>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</si>
  <si>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</si>
  <si>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</si>
  <si>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</si>
  <si>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</si>
  <si>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</si>
  <si>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</si>
  <si>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</si>
  <si>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</si>
  <si>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</si>
  <si>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</si>
  <si>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</si>
  <si>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</si>
  <si>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</si>
  <si>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</si>
  <si>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</si>
  <si>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</si>
  <si>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</si>
  <si>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</si>
  <si>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</si>
  <si>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</si>
  <si>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</si>
  <si>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</si>
  <si>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</si>
  <si>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</si>
  <si>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</si>
  <si>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</si>
  <si>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</si>
  <si>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</si>
  <si>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</si>
  <si>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</si>
  <si>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</si>
  <si>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</si>
  <si>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</si>
  <si>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</si>
  <si>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</si>
  <si>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</si>
  <si>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</si>
  <si>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</si>
  <si>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</si>
  <si>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</si>
  <si>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</si>
  <si>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</si>
  <si>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</si>
  <si>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</si>
  <si>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</si>
  <si>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</si>
  <si>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</si>
  <si>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</si>
  <si>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</si>
  <si>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</si>
  <si>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</si>
  <si>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</si>
  <si>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</si>
  <si>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</si>
  <si>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</si>
  <si>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</si>
  <si>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</si>
  <si>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</si>
  <si>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</si>
  <si>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</si>
  <si>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</si>
  <si>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</si>
  <si>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</si>
  <si>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</si>
  <si>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</si>
  <si>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</si>
  <si>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</si>
  <si>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</si>
  <si>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</si>
  <si>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</si>
  <si>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</si>
  <si>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</si>
  <si>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</si>
  <si>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</si>
  <si>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</si>
  <si>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</si>
  <si>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</si>
  <si>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</si>
  <si>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</si>
  <si>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</si>
  <si>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</si>
  <si>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</si>
  <si>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</si>
  <si>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</si>
  <si>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</si>
  <si>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</si>
  <si>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</si>
  <si>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</si>
  <si>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</si>
  <si>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</si>
  <si>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</si>
  <si>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</si>
  <si>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</si>
  <si>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</si>
  <si>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</si>
  <si>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</si>
  <si>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</si>
  <si>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</si>
  <si>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</si>
  <si>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</si>
  <si>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</si>
  <si>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</si>
  <si>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</si>
  <si>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</si>
  <si>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</si>
  <si>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</si>
  <si>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</si>
  <si>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</si>
  <si>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</si>
  <si>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</si>
  <si>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</si>
  <si>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</si>
  <si>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</si>
  <si>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</si>
  <si>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</si>
  <si>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</si>
  <si>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</si>
  <si>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</si>
  <si>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</si>
  <si>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</si>
  <si>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</si>
  <si>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</si>
  <si>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</si>
  <si>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</si>
  <si>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</si>
  <si>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</si>
  <si>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</si>
  <si>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</si>
  <si>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</si>
  <si>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</si>
  <si>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</si>
  <si>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</si>
  <si>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</si>
  <si>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</si>
  <si>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</si>
  <si>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</si>
  <si>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</si>
  <si>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</si>
  <si>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</si>
  <si>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</si>
  <si>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</si>
  <si>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</si>
  <si>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</si>
  <si>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</si>
  <si>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</si>
  <si>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</si>
  <si>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</si>
  <si>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</si>
  <si>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</si>
  <si>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</si>
  <si>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</si>
  <si>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</si>
  <si>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</si>
  <si>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</si>
  <si>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</si>
  <si>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</si>
  <si>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</si>
  <si>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</si>
  <si>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</si>
  <si>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</si>
  <si>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</si>
  <si>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</si>
  <si>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</si>
  <si>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</si>
  <si>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</si>
  <si>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</si>
  <si>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</si>
  <si>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</si>
  <si>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</si>
  <si>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</si>
  <si>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</si>
  <si>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</si>
  <si>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</si>
  <si>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</si>
  <si>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</si>
  <si>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</si>
  <si>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</si>
  <si>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</si>
  <si>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</si>
  <si>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</si>
  <si>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</si>
  <si>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</si>
  <si>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</si>
  <si>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</si>
  <si>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</si>
  <si>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</si>
  <si>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</si>
  <si>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</si>
  <si>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</si>
  <si>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</si>
  <si>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</si>
  <si>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</si>
  <si>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</si>
  <si>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</si>
  <si>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</si>
  <si>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</si>
  <si>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</si>
  <si>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</si>
  <si>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</si>
  <si>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</si>
  <si>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</si>
  <si>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</si>
  <si>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</si>
  <si>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</si>
  <si>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</si>
  <si>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</si>
  <si>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</si>
  <si>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</si>
  <si>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</si>
  <si>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</si>
  <si>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</si>
  <si>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</si>
  <si>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</si>
  <si>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</si>
  <si>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</si>
  <si>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</si>
  <si>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</si>
  <si>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</si>
  <si>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</si>
  <si>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</si>
  <si>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</si>
  <si>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</si>
  <si>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</si>
  <si>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</si>
  <si>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</si>
  <si>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</si>
  <si>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</si>
  <si>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</si>
  <si>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</si>
  <si>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</si>
  <si>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</si>
  <si>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</si>
  <si>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</si>
  <si>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</si>
  <si>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</si>
  <si>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</si>
  <si>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</si>
  <si>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</si>
  <si>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</si>
  <si>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</si>
  <si>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</si>
  <si>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</si>
  <si>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</si>
  <si>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</si>
  <si>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</si>
  <si>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</si>
  <si>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</si>
  <si>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</si>
  <si>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</si>
  <si>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</si>
  <si>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</si>
  <si>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</si>
  <si>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</si>
  <si>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</si>
  <si>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</si>
  <si>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</si>
  <si>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</si>
  <si>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</si>
  <si>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</si>
  <si>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</si>
  <si>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</si>
  <si>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</si>
  <si>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</si>
  <si>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</si>
  <si>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</si>
  <si>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</si>
  <si>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</si>
  <si>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</si>
  <si>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</si>
  <si>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</si>
  <si>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</si>
  <si>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</si>
  <si>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</si>
  <si>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</si>
  <si>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</si>
  <si>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</si>
  <si>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</si>
  <si>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</si>
  <si>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</si>
  <si>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</si>
  <si>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</si>
  <si>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</si>
  <si>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</si>
  <si>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</si>
  <si>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</si>
  <si>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</si>
  <si>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</si>
  <si>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</si>
  <si>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</si>
  <si>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</si>
  <si>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</si>
  <si>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</si>
  <si>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</si>
  <si>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</si>
  <si>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</si>
  <si>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</si>
  <si>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</si>
  <si>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</si>
  <si>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</si>
  <si>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</si>
  <si>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</si>
  <si>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</si>
  <si>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</si>
  <si>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</si>
  <si>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</si>
  <si>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</si>
  <si>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</si>
  <si>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</si>
  <si>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</si>
  <si>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</si>
  <si>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</si>
  <si>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</si>
  <si>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</si>
  <si>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</si>
  <si>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</si>
  <si>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</si>
  <si>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</si>
  <si>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</si>
  <si>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</si>
  <si>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</si>
  <si>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</si>
  <si>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</si>
  <si>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</si>
  <si>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</si>
  <si>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</si>
  <si>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</si>
  <si>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</si>
  <si>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</si>
  <si>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</si>
  <si>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</si>
  <si>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</si>
  <si>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</si>
  <si>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</si>
  <si>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</si>
  <si>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</si>
  <si>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</si>
  <si>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</si>
  <si>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</si>
  <si>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</si>
  <si>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</si>
  <si>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</si>
  <si>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</si>
  <si>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</si>
  <si>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</si>
  <si>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</si>
  <si>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</si>
  <si>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</si>
  <si>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</si>
  <si>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</si>
  <si>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</si>
  <si>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</si>
  <si>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</si>
  <si>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</si>
  <si>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</si>
  <si>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</si>
  <si>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</si>
  <si>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</si>
  <si>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</si>
  <si>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</si>
  <si>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</si>
  <si>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</si>
  <si>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</si>
  <si>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</si>
  <si>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</si>
  <si>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</si>
  <si>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</si>
  <si>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</si>
  <si>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</si>
  <si>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</si>
  <si>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</si>
  <si>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</si>
  <si>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</si>
  <si>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</si>
  <si>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</si>
  <si>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</si>
  <si>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</si>
  <si>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</si>
  <si>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</si>
  <si>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</si>
  <si>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</si>
  <si>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</si>
  <si>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</si>
  <si>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</si>
  <si>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</si>
  <si>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</si>
  <si>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</si>
  <si>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</si>
  <si>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</si>
  <si>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</si>
  <si>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</si>
  <si>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</si>
  <si>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</si>
  <si>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</si>
  <si>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</si>
  <si>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</si>
  <si>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</si>
  <si>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</si>
  <si>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</si>
  <si>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</si>
  <si>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</si>
  <si>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</si>
  <si>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</si>
  <si>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</si>
  <si>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</si>
  <si>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</si>
  <si>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</si>
  <si>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</si>
  <si>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</si>
  <si>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</si>
  <si>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</si>
  <si>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</si>
  <si>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</si>
  <si>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</si>
  <si>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</si>
  <si>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</si>
  <si>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</si>
  <si>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</si>
  <si>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</si>
  <si>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</si>
  <si>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</si>
  <si>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</si>
  <si>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</si>
  <si>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</si>
  <si>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</si>
  <si>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</si>
  <si>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</si>
  <si>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</si>
  <si>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</si>
  <si>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</si>
  <si>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</si>
  <si>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</si>
  <si>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</si>
  <si>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</si>
  <si>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</si>
  <si>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</si>
  <si>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</si>
  <si>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</si>
  <si>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</si>
  <si>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</si>
  <si>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</si>
  <si>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</si>
  <si>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</si>
  <si>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</si>
  <si>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</si>
  <si>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</si>
  <si>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</si>
  <si>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</si>
  <si>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</si>
  <si>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</si>
  <si>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</si>
  <si>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</si>
  <si>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</si>
  <si>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</si>
  <si>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</si>
  <si>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</si>
  <si>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</si>
  <si>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</si>
  <si>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</si>
  <si>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</si>
  <si>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</si>
  <si>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</si>
  <si>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</si>
  <si>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</si>
  <si>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</si>
  <si>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</si>
  <si>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</si>
  <si>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</si>
  <si>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</si>
  <si>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</si>
  <si>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</si>
  <si>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</si>
  <si>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</si>
  <si>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</si>
  <si>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</si>
  <si>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</si>
  <si>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</si>
  <si>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</si>
  <si>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</si>
  <si>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</si>
  <si>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</si>
  <si>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</si>
  <si>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</si>
  <si>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</si>
  <si>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</si>
  <si>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</si>
  <si>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</si>
  <si>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</si>
  <si>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</si>
  <si>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</si>
  <si>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</si>
  <si>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</si>
  <si>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</si>
  <si>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</si>
  <si>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</si>
  <si>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</si>
  <si>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</si>
  <si>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</si>
  <si>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</si>
  <si>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</si>
  <si>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</si>
  <si>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</si>
  <si>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</si>
  <si>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</si>
  <si>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</si>
  <si>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</si>
  <si>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</si>
  <si>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</si>
  <si>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</si>
  <si>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</si>
  <si>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</si>
  <si>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</si>
  <si>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</si>
  <si>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</si>
  <si>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</si>
  <si>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</si>
  <si>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</si>
  <si>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</si>
  <si>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</si>
  <si>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</si>
  <si>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</si>
  <si>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</si>
  <si>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</si>
  <si>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</si>
  <si>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</si>
  <si>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</si>
  <si>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</si>
  <si>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</si>
  <si>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</si>
  <si>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</si>
  <si>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</si>
  <si>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</si>
  <si>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</si>
  <si>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</si>
  <si>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</si>
  <si>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</si>
  <si>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</si>
  <si>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</si>
  <si>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</si>
  <si>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</si>
  <si>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</si>
  <si>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</si>
  <si>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</si>
  <si>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</si>
  <si>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</si>
  <si>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</si>
  <si>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</si>
  <si>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</si>
  <si>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</si>
  <si>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</si>
  <si>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</si>
  <si>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</si>
  <si>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</si>
  <si>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</si>
  <si>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</si>
  <si>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</si>
  <si>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</si>
  <si>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</si>
  <si>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</si>
  <si>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</si>
  <si>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</si>
  <si>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</si>
  <si>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</si>
  <si>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</si>
  <si>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</si>
  <si>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</si>
  <si>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</si>
  <si>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</si>
  <si>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</si>
  <si>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</si>
  <si>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</si>
  <si>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</si>
  <si>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</si>
  <si>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</si>
  <si>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</si>
  <si>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</si>
  <si>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</si>
  <si>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</si>
  <si>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</si>
  <si>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</si>
  <si>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</si>
  <si>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</si>
  <si>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</si>
  <si>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</si>
  <si>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</si>
  <si>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</si>
  <si>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</si>
  <si>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</si>
  <si>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</si>
  <si>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</si>
  <si>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</si>
  <si>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</si>
  <si>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</si>
  <si>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</si>
  <si>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</si>
  <si>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</si>
  <si>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</si>
  <si>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</si>
  <si>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</si>
  <si>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</si>
  <si>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</si>
  <si>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</si>
  <si>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</si>
  <si>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</si>
  <si>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</si>
  <si>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</si>
  <si>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</si>
  <si>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</si>
  <si>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</si>
  <si>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</si>
  <si>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</si>
  <si>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</si>
  <si>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</si>
  <si>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</si>
  <si>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</si>
  <si>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</si>
  <si>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</si>
  <si>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</si>
  <si>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</si>
  <si>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</si>
  <si>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</si>
  <si>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</si>
  <si>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</si>
  <si>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</si>
  <si>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</si>
  <si>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</si>
  <si>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</si>
  <si>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</si>
  <si>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</si>
  <si>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</si>
  <si>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</si>
  <si>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</si>
  <si>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</si>
  <si>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</si>
  <si>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</si>
  <si>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</si>
  <si>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</si>
  <si>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</si>
  <si>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</si>
  <si>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</si>
  <si>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</si>
  <si>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</si>
  <si>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</si>
  <si>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</si>
  <si>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</si>
  <si>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</si>
  <si>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</si>
  <si>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</si>
  <si>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</si>
  <si>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</si>
  <si>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</si>
  <si>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</si>
  <si>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</si>
  <si>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</si>
  <si>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</si>
  <si>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</si>
  <si>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</si>
  <si>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</si>
  <si>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</si>
  <si>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</si>
  <si>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</si>
  <si>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</si>
  <si>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</si>
  <si>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</si>
  <si>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</si>
  <si>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</si>
  <si>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</si>
  <si>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</si>
  <si>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</si>
  <si>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</si>
  <si>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</si>
  <si>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</si>
  <si>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</si>
  <si>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</si>
  <si>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</si>
  <si>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</si>
  <si>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</si>
  <si>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</si>
  <si>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</si>
  <si>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</si>
  <si>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</si>
  <si>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</si>
  <si>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</si>
  <si>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</si>
  <si>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</si>
  <si>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</si>
  <si>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</si>
  <si>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</si>
  <si>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</si>
  <si>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</si>
  <si>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</si>
  <si>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</si>
  <si>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</si>
  <si>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</si>
  <si>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</si>
  <si>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</si>
  <si>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</si>
  <si>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</si>
  <si>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</si>
  <si>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</si>
  <si>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</si>
  <si>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</si>
  <si>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</si>
  <si>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</si>
  <si>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</si>
  <si>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</si>
  <si>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</si>
  <si>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</si>
  <si>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</si>
  <si>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</si>
  <si>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</si>
  <si>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</si>
  <si>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</si>
  <si>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</si>
  <si>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</si>
  <si>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</si>
  <si>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</si>
  <si>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</si>
  <si>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</si>
  <si>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</si>
  <si>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</si>
  <si>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</si>
  <si>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</si>
  <si>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</si>
  <si>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</si>
  <si>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</si>
  <si>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</si>
  <si>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</si>
  <si>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</si>
  <si>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</si>
  <si>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</si>
  <si>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</si>
  <si>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</si>
  <si>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</si>
  <si>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</si>
  <si>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</si>
  <si>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</si>
  <si>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</si>
  <si>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</si>
  <si>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</si>
  <si>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</si>
  <si>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</si>
  <si>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</si>
  <si>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</si>
  <si>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</si>
  <si>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</si>
  <si>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</si>
  <si>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</si>
  <si>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</si>
  <si>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</si>
  <si>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</si>
  <si>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</si>
  <si>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</si>
  <si>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</si>
  <si>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</si>
  <si>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</si>
  <si>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</si>
  <si>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</si>
  <si>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</si>
  <si>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</si>
  <si>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</si>
  <si>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</si>
  <si>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</si>
  <si>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</si>
  <si>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</si>
  <si>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</si>
  <si>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</si>
  <si>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</si>
  <si>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</si>
  <si>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</si>
  <si>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</si>
  <si>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</si>
  <si>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</si>
  <si>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</si>
  <si>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</si>
  <si>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</si>
  <si>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</si>
  <si>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</si>
  <si>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</si>
  <si>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</si>
  <si>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</si>
  <si>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</si>
  <si>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</si>
  <si>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</si>
  <si>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</si>
  <si>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</si>
  <si>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</si>
  <si>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</si>
  <si>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</si>
  <si>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</si>
  <si>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</si>
  <si>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</si>
  <si>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</si>
  <si>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</si>
  <si>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</si>
  <si>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</si>
  <si>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</si>
  <si>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</si>
  <si>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</si>
  <si>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</si>
  <si>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</si>
  <si>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</si>
  <si>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</si>
  <si>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</si>
  <si>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</si>
  <si>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</si>
  <si>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</si>
  <si>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</si>
  <si>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</si>
  <si>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</si>
  <si>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</si>
  <si>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</si>
  <si>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</si>
  <si>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</si>
  <si>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</si>
  <si>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</si>
  <si>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</si>
  <si>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</si>
  <si>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</si>
  <si>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</si>
  <si>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</si>
  <si>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</si>
  <si>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</si>
  <si>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</si>
  <si>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</si>
  <si>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</si>
  <si>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</si>
  <si>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</si>
  <si>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</si>
  <si>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</si>
  <si>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</si>
  <si>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</si>
  <si>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</si>
  <si>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</si>
  <si>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</si>
  <si>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</si>
  <si>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</si>
  <si>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</si>
  <si>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</si>
  <si>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</si>
  <si>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</si>
  <si>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</si>
  <si>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</si>
  <si>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</si>
  <si>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</si>
  <si>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</si>
  <si>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</si>
  <si>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</si>
  <si>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</si>
  <si>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</si>
  <si>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</si>
  <si>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</si>
  <si>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</si>
  <si>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</si>
  <si>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</si>
  <si>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</si>
  <si>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</si>
  <si>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</si>
  <si>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</si>
  <si>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</si>
  <si>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</si>
  <si>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</si>
  <si>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</si>
  <si>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</si>
  <si>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</si>
  <si>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</si>
  <si>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</si>
  <si>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</si>
  <si>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</si>
  <si>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</si>
  <si>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</si>
  <si>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</si>
  <si>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</si>
  <si>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</si>
  <si>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</si>
  <si>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</si>
  <si>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</si>
  <si>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</si>
  <si>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</si>
  <si>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</si>
  <si>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</si>
  <si>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</si>
  <si>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</si>
  <si>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</si>
  <si>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</si>
  <si>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</si>
  <si>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</si>
  <si>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</si>
  <si>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</si>
  <si>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</si>
  <si>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</si>
  <si>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</si>
  <si>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</si>
  <si>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</si>
  <si>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</si>
  <si>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</si>
  <si>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</si>
  <si>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</si>
  <si>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</si>
  <si>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</si>
  <si>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</si>
  <si>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</si>
  <si>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</si>
  <si>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</si>
  <si>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</si>
  <si>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</si>
  <si>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</si>
  <si>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</si>
  <si>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</si>
  <si>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</si>
  <si>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</si>
  <si>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</si>
  <si>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</si>
  <si>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</si>
  <si>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</si>
  <si>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</si>
  <si>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</si>
  <si>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</si>
  <si>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</si>
  <si>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</si>
  <si>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</si>
  <si>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</si>
  <si>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</si>
  <si>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</si>
  <si>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</si>
  <si>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</si>
  <si>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</si>
  <si>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</si>
  <si>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</si>
  <si>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</si>
  <si>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</si>
  <si>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</si>
  <si>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</si>
  <si>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</si>
  <si>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</si>
  <si>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</si>
  <si>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</si>
  <si>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</si>
  <si>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</si>
  <si>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</si>
  <si>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</si>
  <si>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</si>
  <si>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</si>
  <si>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</si>
  <si>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</si>
  <si>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</si>
  <si>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</si>
  <si>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</si>
  <si>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</si>
  <si>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</si>
  <si>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</si>
  <si>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</si>
  <si>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</si>
  <si>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</si>
  <si>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</si>
  <si>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</si>
  <si>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</si>
  <si>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</si>
  <si>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</si>
  <si>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</si>
  <si>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</si>
  <si>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</si>
  <si>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</si>
  <si>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</si>
  <si>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</si>
  <si>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</si>
  <si>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</si>
  <si>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</si>
  <si>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</si>
  <si>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</si>
  <si>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</si>
  <si>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</si>
  <si>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</si>
  <si>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</si>
  <si>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</si>
  <si>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</si>
  <si>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</si>
  <si>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</si>
  <si>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</si>
  <si>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</si>
  <si>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</si>
  <si>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</si>
  <si>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</si>
  <si>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</si>
  <si>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</si>
  <si>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</si>
  <si>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</si>
  <si>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</si>
  <si>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</si>
  <si>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</si>
  <si>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</si>
  <si>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</si>
  <si>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</si>
  <si>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</si>
  <si>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</si>
  <si>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</si>
  <si>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</si>
  <si>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</si>
  <si>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</si>
  <si>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</si>
  <si>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</si>
  <si>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</si>
  <si>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</si>
  <si>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</si>
  <si>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</si>
  <si>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</si>
  <si>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</si>
  <si>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</si>
  <si>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</si>
  <si>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</si>
  <si>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</si>
  <si>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</si>
  <si>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</si>
  <si>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</si>
  <si>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</si>
  <si>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</si>
  <si>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</si>
  <si>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</si>
  <si>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</si>
  <si>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</si>
  <si>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</si>
  <si>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</si>
  <si>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</si>
  <si>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</si>
  <si>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</si>
  <si>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</si>
  <si>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</si>
  <si>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</si>
  <si>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</si>
  <si>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</si>
  <si>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</si>
  <si>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</si>
  <si>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</si>
  <si>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</si>
  <si>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</si>
  <si>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</si>
  <si>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</si>
  <si>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</si>
  <si>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</si>
  <si>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</si>
  <si>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</si>
  <si>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</si>
  <si>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</si>
  <si>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</si>
  <si>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</si>
  <si>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</si>
  <si>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</si>
  <si>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</si>
  <si>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</si>
  <si>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</si>
  <si>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</si>
  <si>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</si>
  <si>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</si>
  <si>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</si>
  <si>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</si>
  <si>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</si>
  <si>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</si>
  <si>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</si>
  <si>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</si>
  <si>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</si>
  <si>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</si>
  <si>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</si>
  <si>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</si>
  <si>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</si>
  <si>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</si>
  <si>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</si>
  <si>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</si>
  <si>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</si>
  <si>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</si>
  <si>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</si>
  <si>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</si>
  <si>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</si>
  <si>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</si>
  <si>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</si>
  <si>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</si>
  <si>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</si>
  <si>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</si>
  <si>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</si>
  <si>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</si>
  <si>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</si>
  <si>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</si>
  <si>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</si>
  <si>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</si>
  <si>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</si>
  <si>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</si>
  <si>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</si>
  <si>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</si>
  <si>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</si>
  <si>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</si>
  <si>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</si>
  <si>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</si>
  <si>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</si>
  <si>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</si>
  <si>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</si>
  <si>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</si>
  <si>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</si>
  <si>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</si>
  <si>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</si>
  <si>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</si>
  <si>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</si>
  <si>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</si>
  <si>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</si>
  <si>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</si>
  <si>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</si>
  <si>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</si>
  <si>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</si>
  <si>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</si>
  <si>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</si>
  <si>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</si>
  <si>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</si>
  <si>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</si>
  <si>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</si>
  <si>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</si>
  <si>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</si>
  <si>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</si>
  <si>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</si>
  <si>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</si>
  <si>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</si>
  <si>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</si>
  <si>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</si>
  <si>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</si>
  <si>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</si>
  <si>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</si>
  <si>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</si>
  <si>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</si>
  <si>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</si>
  <si>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</si>
  <si>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</si>
  <si>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</si>
  <si>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</si>
  <si>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</si>
  <si>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</si>
  <si>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</si>
  <si>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</si>
  <si>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</si>
  <si>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</si>
  <si>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</si>
  <si>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</si>
  <si>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</si>
  <si>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</si>
  <si>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</si>
  <si>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</si>
  <si>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</si>
  <si>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</si>
  <si>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</si>
  <si>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</si>
  <si>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</si>
  <si>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</si>
  <si>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</si>
  <si>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</si>
  <si>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</si>
  <si>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</si>
  <si>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</si>
  <si>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</si>
  <si>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</si>
  <si>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</si>
  <si>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</si>
  <si>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</si>
  <si>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</si>
  <si>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</si>
  <si>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</si>
  <si>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</si>
  <si>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</si>
  <si>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</si>
  <si>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</si>
  <si>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</si>
  <si>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</si>
  <si>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</si>
  <si>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</si>
  <si>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</si>
  <si>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</si>
  <si>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</si>
  <si>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</si>
  <si>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</si>
  <si>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</si>
  <si>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</si>
  <si>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</si>
  <si>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</si>
  <si>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</si>
  <si>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</si>
  <si>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</si>
  <si>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</si>
  <si>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</si>
  <si>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</si>
  <si>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</si>
  <si>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</si>
  <si>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</si>
  <si>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</si>
  <si>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</si>
  <si>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</si>
  <si>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</si>
  <si>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</si>
  <si>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</si>
  <si>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</si>
  <si>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</si>
  <si>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</si>
  <si>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</si>
  <si>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</si>
  <si>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</si>
  <si>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</si>
  <si>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</si>
  <si>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</si>
  <si>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</si>
  <si>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</si>
  <si>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</si>
  <si>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</si>
  <si>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</si>
  <si>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</si>
  <si>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</si>
  <si>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</si>
  <si>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</si>
  <si>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</si>
  <si>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</si>
  <si>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</si>
  <si>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</si>
  <si>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</si>
  <si>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</si>
  <si>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</si>
  <si>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</si>
  <si>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</si>
  <si>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</si>
  <si>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</si>
  <si>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</si>
  <si>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</si>
  <si>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</si>
  <si>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</si>
  <si>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</si>
  <si>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</si>
  <si>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</si>
  <si>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</si>
  <si>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</si>
  <si>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</si>
  <si>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</si>
  <si>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</si>
  <si>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</si>
  <si>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</si>
  <si>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</si>
  <si>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</si>
  <si>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</si>
  <si>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</si>
  <si>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</si>
  <si>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</si>
  <si>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</si>
  <si>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</si>
  <si>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</si>
  <si>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</si>
  <si>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</si>
  <si>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</si>
  <si>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</si>
  <si>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</si>
  <si>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</si>
  <si>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</si>
  <si>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</si>
  <si>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</si>
  <si>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</si>
  <si>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</si>
  <si>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</si>
  <si>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</si>
  <si>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</si>
  <si>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</si>
  <si>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</si>
  <si>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</si>
  <si>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</si>
  <si>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</si>
  <si>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</si>
  <si>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</si>
  <si>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</si>
  <si>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</si>
  <si>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</si>
  <si>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</si>
  <si>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</si>
  <si>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</si>
  <si>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</si>
  <si>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</si>
  <si>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</si>
  <si>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</si>
  <si>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</si>
  <si>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</si>
  <si>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</si>
  <si>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</si>
  <si>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</si>
  <si>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</si>
  <si>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</si>
  <si>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</si>
  <si>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</si>
  <si>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</si>
  <si>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</si>
  <si>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</si>
  <si>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</si>
  <si>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</si>
  <si>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</si>
  <si>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</si>
  <si>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</si>
  <si>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</si>
  <si>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</si>
  <si>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</si>
  <si>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</si>
  <si>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</si>
  <si>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</si>
  <si>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</si>
  <si>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</si>
  <si>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</si>
  <si>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</si>
  <si>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</si>
  <si>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</si>
  <si>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</si>
  <si>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</si>
  <si>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</si>
  <si>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</si>
  <si>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</si>
  <si>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</si>
  <si>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</si>
  <si>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</si>
  <si>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</si>
  <si>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</si>
  <si>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</si>
  <si>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</si>
  <si>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</si>
  <si>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</si>
  <si>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</si>
  <si>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</si>
  <si>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</si>
  <si>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</si>
  <si>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</si>
  <si>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</si>
  <si>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</si>
  <si>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</si>
  <si>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</si>
  <si>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</si>
  <si>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</si>
  <si>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</si>
  <si>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</si>
  <si>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</si>
  <si>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</si>
  <si>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</si>
  <si>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</si>
  <si>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</si>
  <si>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</si>
  <si>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</si>
  <si>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</si>
  <si>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</si>
  <si>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</si>
  <si>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</si>
  <si>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</si>
  <si>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</si>
  <si>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</si>
  <si>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</si>
  <si>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</si>
  <si>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</si>
  <si>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</si>
  <si>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</si>
  <si>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</si>
  <si>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</si>
  <si>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</si>
  <si>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</si>
  <si>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</si>
  <si>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</si>
  <si>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</si>
  <si>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</si>
  <si>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</si>
  <si>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</si>
  <si>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</si>
  <si>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</si>
  <si>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</si>
  <si>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</si>
  <si>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</si>
  <si>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</si>
  <si>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</si>
  <si>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</si>
  <si>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</si>
  <si>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</si>
  <si>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</si>
  <si>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</si>
  <si>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</si>
  <si>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</si>
  <si>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</si>
  <si>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</si>
  <si>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</si>
  <si>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</si>
  <si>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</si>
  <si>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</si>
  <si>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</si>
  <si>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</si>
  <si>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</si>
  <si>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</si>
  <si>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</si>
  <si>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</si>
  <si>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</si>
  <si>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</si>
  <si>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</si>
  <si>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</si>
  <si>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</si>
  <si>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</si>
  <si>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</si>
  <si>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</si>
  <si>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</si>
  <si>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</si>
  <si>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</si>
  <si>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</si>
  <si>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</si>
  <si>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</si>
  <si>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</si>
  <si>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</si>
  <si>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</si>
  <si>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</si>
  <si>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</si>
  <si>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</si>
  <si>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</si>
  <si>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</si>
  <si>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</si>
  <si>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</si>
  <si>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</si>
  <si>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</si>
  <si>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</si>
  <si>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</si>
  <si>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</si>
  <si>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</si>
  <si>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</si>
  <si>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</si>
  <si>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</si>
  <si>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</si>
  <si>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</si>
  <si>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</si>
  <si>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</si>
  <si>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</si>
  <si>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</si>
  <si>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</si>
  <si>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</si>
  <si>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</si>
  <si>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</si>
  <si>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</si>
  <si>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</si>
  <si>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</si>
  <si>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</si>
  <si>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</si>
  <si>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</si>
  <si>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</si>
  <si>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</si>
  <si>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</si>
  <si>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</si>
  <si>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</si>
  <si>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</si>
  <si>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</si>
  <si>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</si>
  <si>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</si>
  <si>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</si>
  <si>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</si>
  <si>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</si>
  <si>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</si>
  <si>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</si>
  <si>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</si>
  <si>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</si>
  <si>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</si>
  <si>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</si>
  <si>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</si>
  <si>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</si>
  <si>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</si>
  <si>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</si>
  <si>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</si>
  <si>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</si>
  <si>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</si>
  <si>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</si>
  <si>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</si>
  <si>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</si>
  <si>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</si>
  <si>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</si>
  <si>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</si>
  <si>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</si>
  <si>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</si>
  <si>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</si>
  <si>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</si>
  <si>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</si>
  <si>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</si>
  <si>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</si>
  <si>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</si>
  <si>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</si>
  <si>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</si>
  <si>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</si>
  <si>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</si>
  <si>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</si>
  <si>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</si>
  <si>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</si>
  <si>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</si>
  <si>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</si>
  <si>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</si>
  <si>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</si>
  <si>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</si>
  <si>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</si>
  <si>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</si>
  <si>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</si>
  <si>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</si>
  <si>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</si>
  <si>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</si>
  <si>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</si>
  <si>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</si>
  <si>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</si>
  <si>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</si>
  <si>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</si>
  <si>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</si>
  <si>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</si>
  <si>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</si>
  <si>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</si>
  <si>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</si>
  <si>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</si>
  <si>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</si>
  <si>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</si>
  <si>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</si>
  <si>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</si>
  <si>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</si>
  <si>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</si>
  <si>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</si>
  <si>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</si>
  <si>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</si>
  <si>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</si>
  <si>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</si>
  <si>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</si>
  <si>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</si>
  <si>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</si>
  <si>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</si>
  <si>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</si>
  <si>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</si>
  <si>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</si>
  <si>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</si>
  <si>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</si>
  <si>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</si>
  <si>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</si>
  <si>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</si>
  <si>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</si>
  <si>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</si>
  <si>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</si>
  <si>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</si>
  <si>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</si>
  <si>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</si>
  <si>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</si>
  <si>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</si>
  <si>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</si>
  <si>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</si>
  <si>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</si>
  <si>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</si>
  <si>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</si>
  <si>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</si>
  <si>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</si>
  <si>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</si>
  <si>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</si>
  <si>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</si>
  <si>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</si>
  <si>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</si>
  <si>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</si>
  <si>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</si>
  <si>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</si>
  <si>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</si>
  <si>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</si>
  <si>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</si>
  <si>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</si>
  <si>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</si>
  <si>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</si>
  <si>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</si>
  <si>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</si>
  <si>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</si>
  <si>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</si>
  <si>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</si>
  <si>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</si>
  <si>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</si>
  <si>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</si>
  <si>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</si>
  <si>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</si>
  <si>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</si>
  <si>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</si>
  <si>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</si>
  <si>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</si>
  <si>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</si>
  <si>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</si>
  <si>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</si>
  <si>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</si>
  <si>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</si>
  <si>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</si>
  <si>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</si>
  <si>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</si>
  <si>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</si>
  <si>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</si>
  <si>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</si>
  <si>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</si>
  <si>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</si>
  <si>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</si>
  <si>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</si>
  <si>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</si>
  <si>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</si>
  <si>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</si>
  <si>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</si>
  <si>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</si>
  <si>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</si>
  <si>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</si>
  <si>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</si>
  <si>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</si>
  <si>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</si>
  <si>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</si>
  <si>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</si>
  <si>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</si>
  <si>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</si>
  <si>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</si>
  <si>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</si>
  <si>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</si>
  <si>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</si>
  <si>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</si>
  <si>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</si>
  <si>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</si>
  <si>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</si>
  <si>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</si>
  <si>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</si>
  <si>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</si>
  <si>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</si>
  <si>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</si>
  <si>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</si>
  <si>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</si>
  <si>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</si>
  <si>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</si>
  <si>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</si>
  <si>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</si>
  <si>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</si>
  <si>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</si>
  <si>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</si>
  <si>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</si>
  <si>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</si>
  <si>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</si>
  <si>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</si>
  <si>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</si>
  <si>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</si>
  <si>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</si>
  <si>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</si>
  <si>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</si>
  <si>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</si>
  <si>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</si>
  <si>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</si>
  <si>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</si>
  <si>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</si>
  <si>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</si>
  <si>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</si>
  <si>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</si>
  <si>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</si>
  <si>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</si>
  <si>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</si>
  <si>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</si>
  <si>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</si>
  <si>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</si>
  <si>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</si>
  <si>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</si>
  <si>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</si>
  <si>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</si>
  <si>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</si>
  <si>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</si>
  <si>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</si>
  <si>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</si>
  <si>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</si>
  <si>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</si>
  <si>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</si>
  <si>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</si>
  <si>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</si>
  <si>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</si>
  <si>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</si>
  <si>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</si>
  <si>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</si>
  <si>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</si>
  <si>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</si>
  <si>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</si>
  <si>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</si>
  <si>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</si>
  <si>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</si>
  <si>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</si>
  <si>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</si>
  <si>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</si>
  <si>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</si>
  <si>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</si>
  <si>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</si>
  <si>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</si>
  <si>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</si>
  <si>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</si>
  <si>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</si>
  <si>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</si>
  <si>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</si>
  <si>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</si>
  <si>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</si>
  <si>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</si>
  <si>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</si>
  <si>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</si>
  <si>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</si>
  <si>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</si>
  <si>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</si>
  <si>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</si>
  <si>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</si>
  <si>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</si>
  <si>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</si>
  <si>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</si>
  <si>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</si>
  <si>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</si>
  <si>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</si>
  <si>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</si>
  <si>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</si>
  <si>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</si>
  <si>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</si>
  <si>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</si>
  <si>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</si>
  <si>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</si>
  <si>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</si>
  <si>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</si>
  <si>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</si>
  <si>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</si>
  <si>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</si>
  <si>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</si>
  <si>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</si>
  <si>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</si>
  <si>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</si>
  <si>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</si>
  <si>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</si>
  <si>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</si>
  <si>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</si>
  <si>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</si>
  <si>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</si>
  <si>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</si>
  <si>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</si>
  <si>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</si>
  <si>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</si>
  <si>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</si>
  <si>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</si>
  <si>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</si>
  <si>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</si>
  <si>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</si>
  <si>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</si>
  <si>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</si>
  <si>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</si>
  <si>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</si>
  <si>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</si>
  <si>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</si>
  <si>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</si>
  <si>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</si>
  <si>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</si>
  <si>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</si>
  <si>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</si>
  <si>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</si>
  <si>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</si>
  <si>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</si>
  <si>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</si>
  <si>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</si>
  <si>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</si>
  <si>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</si>
  <si>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</si>
  <si>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</si>
  <si>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</si>
  <si>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</si>
  <si>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</si>
  <si>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</si>
  <si>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</si>
  <si>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</si>
  <si>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</si>
  <si>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</si>
  <si>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</si>
  <si>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</si>
  <si>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</si>
  <si>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</si>
  <si>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</si>
  <si>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</si>
  <si>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</si>
  <si>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</si>
  <si>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</si>
  <si>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</si>
  <si>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</si>
  <si>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</si>
  <si>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</si>
  <si>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</si>
  <si>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</si>
  <si>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</si>
  <si>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</si>
  <si>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</si>
  <si>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</si>
  <si>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</si>
  <si>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</si>
  <si>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</si>
  <si>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</si>
  <si>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</si>
  <si>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</si>
  <si>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</si>
  <si>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</si>
  <si>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</si>
  <si>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</si>
  <si>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</si>
  <si>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</si>
  <si>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</si>
  <si>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</si>
  <si>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</si>
  <si>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</si>
  <si>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</si>
  <si>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</si>
  <si>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</si>
  <si>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</si>
  <si>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</si>
  <si>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</si>
  <si>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</si>
  <si>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</si>
  <si>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</si>
  <si>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</si>
  <si>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</si>
  <si>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</si>
  <si>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</si>
  <si>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</si>
  <si>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</si>
  <si>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</si>
  <si>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</si>
  <si>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</si>
  <si>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</si>
  <si>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</si>
  <si>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</si>
  <si>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</si>
  <si>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</si>
  <si>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</si>
  <si>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</si>
  <si>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</si>
  <si>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</si>
  <si>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</si>
  <si>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</si>
  <si>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</si>
  <si>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</si>
  <si>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</si>
  <si>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</si>
  <si>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</si>
  <si>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</si>
  <si>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</si>
  <si>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</si>
  <si>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</si>
  <si>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</si>
  <si>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</si>
  <si>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</si>
  <si>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</si>
  <si>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</si>
  <si>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</si>
  <si>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</si>
  <si>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</si>
  <si>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</si>
  <si>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</si>
  <si>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</si>
  <si>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</si>
  <si>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</si>
  <si>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</si>
  <si>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</si>
  <si>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</si>
  <si>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</si>
  <si>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</si>
  <si>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</si>
  <si>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</si>
  <si>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</si>
  <si>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</si>
  <si>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</si>
  <si>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</si>
  <si>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</si>
  <si>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</si>
  <si>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</si>
  <si>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</si>
  <si>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</si>
  <si>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</si>
  <si>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</si>
  <si>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</si>
  <si>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</si>
  <si>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</si>
  <si>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</si>
  <si>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</si>
  <si>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</si>
  <si>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</si>
  <si>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</si>
  <si>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</si>
  <si>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</si>
  <si>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</si>
  <si>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</si>
  <si>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</si>
  <si>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</si>
  <si>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</si>
  <si>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</si>
  <si>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</si>
  <si>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</si>
  <si>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</si>
  <si>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</si>
  <si>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</si>
  <si>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</si>
  <si>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</si>
  <si>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</si>
  <si>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</si>
  <si>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</si>
  <si>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</si>
  <si>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</si>
  <si>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</si>
  <si>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</si>
  <si>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</si>
  <si>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</si>
  <si>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</si>
  <si>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</si>
  <si>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</si>
  <si>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</si>
  <si>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</si>
  <si>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</si>
  <si>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</si>
  <si>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</si>
  <si>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</si>
  <si>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</si>
  <si>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</si>
  <si>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</si>
  <si>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</si>
  <si>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</si>
  <si>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</si>
  <si>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</si>
  <si>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</si>
  <si>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</si>
  <si>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</si>
  <si>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</si>
  <si>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</si>
  <si>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</si>
  <si>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</si>
  <si>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</si>
  <si>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</si>
  <si>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</si>
  <si>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</si>
  <si>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</si>
  <si>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</si>
  <si>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</si>
  <si>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</si>
  <si>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</si>
  <si>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</si>
  <si>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</si>
  <si>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</si>
  <si>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</si>
  <si>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</si>
  <si>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</si>
  <si>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</si>
  <si>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</si>
  <si>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</si>
  <si>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</si>
  <si>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</si>
  <si>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</si>
  <si>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</si>
  <si>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</si>
  <si>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</si>
  <si>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</si>
  <si>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</si>
  <si>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</si>
  <si>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</si>
  <si>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</si>
  <si>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</si>
  <si>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</si>
  <si>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</si>
  <si>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</si>
  <si>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</si>
  <si>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</si>
  <si>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</si>
  <si>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</si>
  <si>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</si>
  <si>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</si>
  <si>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</si>
  <si>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</si>
  <si>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</si>
  <si>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</si>
  <si>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</si>
  <si>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</si>
  <si>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</si>
  <si>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</si>
  <si>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</si>
  <si>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</si>
  <si>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</si>
  <si>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</si>
  <si>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</si>
  <si>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</si>
  <si>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</si>
  <si>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</si>
  <si>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</si>
  <si>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</si>
  <si>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</si>
  <si>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</si>
  <si>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</si>
  <si>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</si>
  <si>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</si>
  <si>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</si>
  <si>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</si>
  <si>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</si>
  <si>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</si>
  <si>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</si>
  <si>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</si>
  <si>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</si>
  <si>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</si>
  <si>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</si>
  <si>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</si>
  <si>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</si>
  <si>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</si>
  <si>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</si>
  <si>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</si>
  <si>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</si>
  <si>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</si>
  <si>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</si>
  <si>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</si>
  <si>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</si>
  <si>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</si>
  <si>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</si>
  <si>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</si>
  <si>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</si>
  <si>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</si>
  <si>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</si>
  <si>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</si>
  <si>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</si>
  <si>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</si>
  <si>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</si>
  <si>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</si>
  <si>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</si>
  <si>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</si>
  <si>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</si>
  <si>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</si>
  <si>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</si>
  <si>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</si>
  <si>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</si>
  <si>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</si>
  <si>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</si>
  <si>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</si>
  <si>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</si>
  <si>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</si>
  <si>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</si>
  <si>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</si>
  <si>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</si>
  <si>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</si>
  <si>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</si>
  <si>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</si>
  <si>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</si>
  <si>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</si>
  <si>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</si>
  <si>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</si>
  <si>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</si>
  <si>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</si>
  <si>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</si>
  <si>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</si>
  <si>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</si>
  <si>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</si>
  <si>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</si>
  <si>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</si>
  <si>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</si>
  <si>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</si>
  <si>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</si>
  <si>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</si>
  <si>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</si>
  <si>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</si>
  <si>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</si>
  <si>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</si>
  <si>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</si>
  <si>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</si>
  <si>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</si>
  <si>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</si>
  <si>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</si>
  <si>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</si>
  <si>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</si>
  <si>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</si>
  <si>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</si>
  <si>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</si>
  <si>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</si>
  <si>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</si>
  <si>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</si>
  <si>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</si>
  <si>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</si>
  <si>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</si>
  <si>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</si>
  <si>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</si>
  <si>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</si>
  <si>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</si>
  <si>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</si>
  <si>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</si>
  <si>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</si>
  <si>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</si>
  <si>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</si>
  <si>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</si>
  <si>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</si>
  <si>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</si>
  <si>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</si>
  <si>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</si>
  <si>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</si>
  <si>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</si>
  <si>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</si>
  <si>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</si>
  <si>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</si>
  <si>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</si>
  <si>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</si>
  <si>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</si>
  <si>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</si>
  <si>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</si>
  <si>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</si>
  <si>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</si>
  <si>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</si>
  <si>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</si>
  <si>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</si>
  <si>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</si>
  <si>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</si>
  <si>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</si>
  <si>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</si>
  <si>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</si>
  <si>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</si>
  <si>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</si>
  <si>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</si>
  <si>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</si>
  <si>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</si>
  <si>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</si>
  <si>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</si>
  <si>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</si>
  <si>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</si>
  <si>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</si>
  <si>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</si>
  <si>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</si>
  <si>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</si>
  <si>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</si>
  <si>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</si>
  <si>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</si>
  <si>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</si>
  <si>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</si>
  <si>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</si>
  <si>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</si>
  <si>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</si>
  <si>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</si>
  <si>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</si>
  <si>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</si>
  <si>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</si>
  <si>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</si>
  <si>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</si>
  <si>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</si>
  <si>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</si>
  <si>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</si>
  <si>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</si>
  <si>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</si>
  <si>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</si>
  <si>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</si>
  <si>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</si>
  <si>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</si>
  <si>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</si>
  <si>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</si>
  <si>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</si>
  <si>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</si>
  <si>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</si>
  <si>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</si>
  <si>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</si>
  <si>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</si>
  <si>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</si>
  <si>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</si>
  <si>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</si>
  <si>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</si>
  <si>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</si>
  <si>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</si>
  <si>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</si>
  <si>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</si>
  <si>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</si>
  <si>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</si>
  <si>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</si>
  <si>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</si>
  <si>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</si>
  <si>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</si>
  <si>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</si>
  <si>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</si>
  <si>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</si>
  <si>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</si>
  <si>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</si>
  <si>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</si>
  <si>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</si>
  <si>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</si>
  <si>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</si>
  <si>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</si>
  <si>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</si>
  <si>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</si>
  <si>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</si>
  <si>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</si>
  <si>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</si>
  <si>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</si>
  <si>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</si>
  <si>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</si>
  <si>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</si>
  <si>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</si>
  <si>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</si>
  <si>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</si>
  <si>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</si>
  <si>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</si>
  <si>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</si>
  <si>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</si>
  <si>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</si>
  <si>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</si>
  <si>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</si>
  <si>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</si>
  <si>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</si>
  <si>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</si>
  <si>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</si>
  <si>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</si>
  <si>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</si>
  <si>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</si>
  <si>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</si>
  <si>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</si>
  <si>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</si>
  <si>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</si>
  <si>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</si>
  <si>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</si>
  <si>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</si>
  <si>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</si>
  <si>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</si>
  <si>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</si>
  <si>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</si>
  <si>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</si>
  <si>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</si>
  <si>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</si>
  <si>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</si>
  <si>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</si>
  <si>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</si>
  <si>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</si>
  <si>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</si>
  <si>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</si>
  <si>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</si>
  <si>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</si>
  <si>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</si>
  <si>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</si>
  <si>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</si>
  <si>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</si>
  <si>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</si>
  <si>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</si>
  <si>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</si>
  <si>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</si>
  <si>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</si>
  <si>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</si>
  <si>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</si>
  <si>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</si>
  <si>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</si>
  <si>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</si>
  <si>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</si>
  <si>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</si>
  <si>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</si>
  <si>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</si>
  <si>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</si>
  <si>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</si>
  <si>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</si>
  <si>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</si>
  <si>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</si>
  <si>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</si>
  <si>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</si>
  <si>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</si>
  <si>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</si>
  <si>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</si>
  <si>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</si>
  <si>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</si>
  <si>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</si>
  <si>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</si>
  <si>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</si>
  <si>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</si>
  <si>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</si>
  <si>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</si>
  <si>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</si>
  <si>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</si>
  <si>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</si>
  <si>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</si>
  <si>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</si>
  <si>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</si>
  <si>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</si>
  <si>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</si>
  <si>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</si>
  <si>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</si>
  <si>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</si>
  <si>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</si>
  <si>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</si>
  <si>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</si>
  <si>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</si>
  <si>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</si>
  <si>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</si>
  <si>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</si>
  <si>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</si>
  <si>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</si>
  <si>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</si>
  <si>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</si>
  <si>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</si>
  <si>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</si>
  <si>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</si>
  <si>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</si>
  <si>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</si>
  <si>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</si>
  <si>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</si>
  <si>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</si>
  <si>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</si>
  <si>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</si>
  <si>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</si>
  <si>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</si>
  <si>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</si>
  <si>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</si>
  <si>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</si>
  <si>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</si>
  <si>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</si>
  <si>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</si>
  <si>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</si>
  <si>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</si>
  <si>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</si>
  <si>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</si>
  <si>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</si>
  <si>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</si>
  <si>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</si>
  <si>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</si>
  <si>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</si>
  <si>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</si>
  <si>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</si>
  <si>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</si>
  <si>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</si>
  <si>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</si>
  <si>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</si>
  <si>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</si>
  <si>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</si>
  <si>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</si>
  <si>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</si>
  <si>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</si>
  <si>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</si>
  <si>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</si>
  <si>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</si>
  <si>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</si>
  <si>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</si>
  <si>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</si>
  <si>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</si>
  <si>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</si>
  <si>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</si>
  <si>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</si>
  <si>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</si>
  <si>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</si>
  <si>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</si>
  <si>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</si>
  <si>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</si>
  <si>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</si>
  <si>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</si>
  <si>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</si>
  <si>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</si>
  <si>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</si>
  <si>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</si>
  <si>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</si>
  <si>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</si>
  <si>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</si>
  <si>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</si>
  <si>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</si>
  <si>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</si>
  <si>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</si>
  <si>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</si>
  <si>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</si>
  <si>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</si>
  <si>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</si>
  <si>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</si>
  <si>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</si>
  <si>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</si>
  <si>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</si>
  <si>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</si>
  <si>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</si>
  <si>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</si>
  <si>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</si>
  <si>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</si>
  <si>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</si>
  <si>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</si>
  <si>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</si>
  <si>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</si>
  <si>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</si>
  <si>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</si>
  <si>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</si>
  <si>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</si>
  <si>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</si>
  <si>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</si>
  <si>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</si>
  <si>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</si>
  <si>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</si>
  <si>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</si>
  <si>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</si>
  <si>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</si>
  <si>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</si>
  <si>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</si>
  <si>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</si>
  <si>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</si>
  <si>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</si>
  <si>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</si>
  <si>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</si>
  <si>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</si>
  <si>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</si>
  <si>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</si>
  <si>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</si>
  <si>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</si>
  <si>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</si>
  <si>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</si>
  <si>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</si>
  <si>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</si>
  <si>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</si>
  <si>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</si>
  <si>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</si>
  <si>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</si>
  <si>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</si>
  <si>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</si>
  <si>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</si>
  <si>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</si>
  <si>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</si>
  <si>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</si>
  <si>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</si>
  <si>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</si>
  <si>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</si>
  <si>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</si>
  <si>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</si>
  <si>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</si>
  <si>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</si>
  <si>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</si>
  <si>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</si>
  <si>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</si>
  <si>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</si>
  <si>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</si>
  <si>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</si>
  <si>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</si>
  <si>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</si>
  <si>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</si>
  <si>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</si>
  <si>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</si>
  <si>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</si>
  <si>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</si>
  <si>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</si>
  <si>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</si>
  <si>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</si>
  <si>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</si>
  <si>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</si>
  <si>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</si>
  <si>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</si>
  <si>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</si>
  <si>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</si>
  <si>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</si>
  <si>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</si>
  <si>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</si>
  <si>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</si>
  <si>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</si>
  <si>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</si>
  <si>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</si>
  <si>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</si>
  <si>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</si>
  <si>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</si>
  <si>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</si>
  <si>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</si>
  <si>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</si>
  <si>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</si>
  <si>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</si>
  <si>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</si>
  <si>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</si>
  <si>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</si>
  <si>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</si>
  <si>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</si>
  <si>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</si>
  <si>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</si>
  <si>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</si>
  <si>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</si>
  <si>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</si>
  <si>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</si>
  <si>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</si>
  <si>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</si>
  <si>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</si>
  <si>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</si>
  <si>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</si>
  <si>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</si>
  <si>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</si>
  <si>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</si>
  <si>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</si>
  <si>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</si>
  <si>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</si>
  <si>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</si>
  <si>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</si>
  <si>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</si>
  <si>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</si>
  <si>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</si>
  <si>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</si>
  <si>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</si>
  <si>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</si>
  <si>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</si>
  <si>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</si>
  <si>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</si>
  <si>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</si>
  <si>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</si>
  <si>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</si>
  <si>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</si>
  <si>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</si>
  <si>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</si>
  <si>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</si>
  <si>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</si>
  <si>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</si>
  <si>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</si>
  <si>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</si>
  <si>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</si>
  <si>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</si>
  <si>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</si>
  <si>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</si>
  <si>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</si>
  <si>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</si>
  <si>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</si>
  <si>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</si>
  <si>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</si>
  <si>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</si>
  <si>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</si>
  <si>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</si>
  <si>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</si>
  <si>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</si>
  <si>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</si>
  <si>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</si>
  <si>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</si>
  <si>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</si>
  <si>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</si>
  <si>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</si>
  <si>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</si>
  <si>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</si>
  <si>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</si>
  <si>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</si>
  <si>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</si>
  <si>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</si>
  <si>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</si>
  <si>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</si>
  <si>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</si>
  <si>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</si>
  <si>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</si>
  <si>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</si>
  <si>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</si>
  <si>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</si>
  <si>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</si>
  <si>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</si>
  <si>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</si>
  <si>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</si>
  <si>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</si>
  <si>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</si>
  <si>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</si>
  <si>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</si>
  <si>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</si>
  <si>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</si>
  <si>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</si>
  <si>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</si>
  <si>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</si>
  <si>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</si>
  <si>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</si>
  <si>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</si>
  <si>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</si>
  <si>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</si>
  <si>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</si>
  <si>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</si>
  <si>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</si>
  <si>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</si>
  <si>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</si>
  <si>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</si>
  <si>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</si>
  <si>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</si>
  <si>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</si>
  <si>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</si>
  <si>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</si>
  <si>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</si>
  <si>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</si>
  <si>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</si>
  <si>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</si>
  <si>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</si>
  <si>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</si>
  <si>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</si>
  <si>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</si>
  <si>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</si>
  <si>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</si>
  <si>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</si>
  <si>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</si>
  <si>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</si>
  <si>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</si>
  <si>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</si>
  <si>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</si>
  <si>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</si>
  <si>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</si>
  <si>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</si>
  <si>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</si>
  <si>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</si>
  <si>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</si>
  <si>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</si>
  <si>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</si>
  <si>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</si>
  <si>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</si>
  <si>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</si>
  <si>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</si>
  <si>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</si>
  <si>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</si>
  <si>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</si>
  <si>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</si>
  <si>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</si>
  <si>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</si>
  <si>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</si>
  <si>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</si>
  <si>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</si>
  <si>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</si>
  <si>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</si>
  <si>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</si>
  <si>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</si>
  <si>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</si>
  <si>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</si>
  <si>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</si>
  <si>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</si>
  <si>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</si>
  <si>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</si>
  <si>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</si>
  <si>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</si>
  <si>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</si>
  <si>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</si>
  <si>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</si>
  <si>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</si>
  <si>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</si>
  <si>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</si>
  <si>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</si>
  <si>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</si>
  <si>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</si>
  <si>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</si>
  <si>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</si>
  <si>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</si>
  <si>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</si>
  <si>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</si>
  <si>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</si>
  <si>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</si>
  <si>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</si>
  <si>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</si>
  <si>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</si>
  <si>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</si>
  <si>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</si>
  <si>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</si>
  <si>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</si>
  <si>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</si>
  <si>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</si>
  <si>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</si>
  <si>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</si>
  <si>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</si>
  <si>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</si>
  <si>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</si>
  <si>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</si>
  <si>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</si>
  <si>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</si>
  <si>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</si>
  <si>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</si>
  <si>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</si>
  <si>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</si>
  <si>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</si>
  <si>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</si>
  <si>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</si>
  <si>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</si>
  <si>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</si>
  <si>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</si>
  <si>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</si>
  <si>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</si>
  <si>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</si>
  <si>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</si>
  <si>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</si>
  <si>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</si>
  <si>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</si>
  <si>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</si>
  <si>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</si>
  <si>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</si>
  <si>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</si>
  <si>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</si>
  <si>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</si>
  <si>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</si>
  <si>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</si>
  <si>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</si>
  <si>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</si>
  <si>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</si>
  <si>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</si>
  <si>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</si>
  <si>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</si>
  <si>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</si>
  <si>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</si>
  <si>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</si>
  <si>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</si>
  <si>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</si>
  <si>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</si>
  <si>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</si>
  <si>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</si>
  <si>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</si>
  <si>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</si>
  <si>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</si>
  <si>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</si>
  <si>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</si>
  <si>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</si>
  <si>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</si>
  <si>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</si>
  <si>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</si>
  <si>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</si>
  <si>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</si>
  <si>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</si>
  <si>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</si>
  <si>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</si>
  <si>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</si>
  <si>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</si>
  <si>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</si>
  <si>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</si>
  <si>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</si>
  <si>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</si>
  <si>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</si>
  <si>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</si>
  <si>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</si>
  <si>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</si>
  <si>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</si>
  <si>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</si>
  <si>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</si>
  <si>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</si>
  <si>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</si>
  <si>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</si>
  <si>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</si>
  <si>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</si>
  <si>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</si>
  <si>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</si>
  <si>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</si>
  <si>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</si>
  <si>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</si>
  <si>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</si>
  <si>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</si>
  <si>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</si>
  <si>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</si>
  <si>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</si>
  <si>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</si>
  <si>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</si>
  <si>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</si>
  <si>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</si>
  <si>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</si>
  <si>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</si>
  <si>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</si>
  <si>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</si>
  <si>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</si>
  <si>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</si>
  <si>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</si>
  <si>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</si>
  <si>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</si>
  <si>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</si>
  <si>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</si>
  <si>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</si>
  <si>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</si>
  <si>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</si>
  <si>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</si>
  <si>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</si>
  <si>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</si>
  <si>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</si>
  <si>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</si>
  <si>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</si>
  <si>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</si>
  <si>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</si>
  <si>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</si>
  <si>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</si>
  <si>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</si>
  <si>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</si>
  <si>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</si>
  <si>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</si>
  <si>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</si>
  <si>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</si>
  <si>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</si>
  <si>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</si>
  <si>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</si>
  <si>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</si>
  <si>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</si>
  <si>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</si>
  <si>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</si>
  <si>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</si>
  <si>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</si>
  <si>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</si>
  <si>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</si>
  <si>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</si>
  <si>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</si>
  <si>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</si>
  <si>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</si>
  <si>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</si>
  <si>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</si>
  <si>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</si>
  <si>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</si>
  <si>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</si>
  <si>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</si>
  <si>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</si>
  <si>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</si>
  <si>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</si>
  <si>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</si>
  <si>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</si>
  <si>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</si>
  <si>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</si>
  <si>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</si>
  <si>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</si>
  <si>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</si>
  <si>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</si>
  <si>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</si>
  <si>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</si>
  <si>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</si>
  <si>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</si>
  <si>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</si>
  <si>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</si>
  <si>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</si>
  <si>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</si>
  <si>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</si>
  <si>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</si>
  <si>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</si>
  <si>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</si>
  <si>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</si>
  <si>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</si>
  <si>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</si>
  <si>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</si>
  <si>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</si>
  <si>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</si>
  <si>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</si>
  <si>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</si>
  <si>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</si>
  <si>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</si>
  <si>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</si>
  <si>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</si>
  <si>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</si>
  <si>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</si>
  <si>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</si>
  <si>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</si>
  <si>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</si>
  <si>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</si>
  <si>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</si>
  <si>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</si>
  <si>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</si>
  <si>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</si>
  <si>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</si>
  <si>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</si>
  <si>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</si>
  <si>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</si>
  <si>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</si>
  <si>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</si>
  <si>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</si>
  <si>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</si>
  <si>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</si>
  <si>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</si>
  <si>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</si>
  <si>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</si>
  <si>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</si>
  <si>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</si>
  <si>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</si>
  <si>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</si>
  <si>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</si>
  <si>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</si>
  <si>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</si>
  <si>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</si>
  <si>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</si>
  <si>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</si>
  <si>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</si>
  <si>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</si>
  <si>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</si>
  <si>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</si>
  <si>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</si>
  <si>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</si>
  <si>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</si>
  <si>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</si>
  <si>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</si>
  <si>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</si>
  <si>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</si>
  <si>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</si>
  <si>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</si>
  <si>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</si>
  <si>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</si>
  <si>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</si>
  <si>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</si>
  <si>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</si>
  <si>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</si>
  <si>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</si>
  <si>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</si>
  <si>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</si>
  <si>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</si>
  <si>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</si>
  <si>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</si>
  <si>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</si>
  <si>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</si>
  <si>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</si>
  <si>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</si>
  <si>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</si>
  <si>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</si>
  <si>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</si>
  <si>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</si>
  <si>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</si>
  <si>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</si>
  <si>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</si>
  <si>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</si>
  <si>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</si>
  <si>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</si>
  <si>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</si>
  <si>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</si>
  <si>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</si>
  <si>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</si>
  <si>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</si>
  <si>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</si>
  <si>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</si>
  <si>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</si>
  <si>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</si>
  <si>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</si>
  <si>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</si>
  <si>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</si>
  <si>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</si>
  <si>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</si>
  <si>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</si>
  <si>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</si>
  <si>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</si>
  <si>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</si>
  <si>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</si>
  <si>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</si>
  <si>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</si>
  <si>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</si>
  <si>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</si>
  <si>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</si>
  <si>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</si>
  <si>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</si>
  <si>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</si>
  <si>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</si>
  <si>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</si>
  <si>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</si>
  <si>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</si>
  <si>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</si>
  <si>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</si>
  <si>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</si>
  <si>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</si>
  <si>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</si>
  <si>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</si>
  <si>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</si>
  <si>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</si>
  <si>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</si>
  <si>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</si>
  <si>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</si>
  <si>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</si>
  <si>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</si>
  <si>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</si>
  <si>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</si>
  <si>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</si>
  <si>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</si>
  <si>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</si>
  <si>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</si>
  <si>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</si>
  <si>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</si>
  <si>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</si>
  <si>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</si>
  <si>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</si>
  <si>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</si>
  <si>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</si>
  <si>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</si>
  <si>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</si>
  <si>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</si>
  <si>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</si>
  <si>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</si>
  <si>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</si>
  <si>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</si>
  <si>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</si>
  <si>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</si>
  <si>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</si>
  <si>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</si>
  <si>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</si>
  <si>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</si>
  <si>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</si>
  <si>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</si>
  <si>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</si>
  <si>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</si>
  <si>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</si>
  <si>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</si>
  <si>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</si>
  <si>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</si>
  <si>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</si>
  <si>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</si>
  <si>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</si>
  <si>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</si>
  <si>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</si>
  <si>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</si>
  <si>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</si>
  <si>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</si>
  <si>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</si>
  <si>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</si>
  <si>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</si>
  <si>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</si>
  <si>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</si>
  <si>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</si>
  <si>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</si>
  <si>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</si>
  <si>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</si>
  <si>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</si>
  <si>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</si>
  <si>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</si>
  <si>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</si>
  <si>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</si>
  <si>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</si>
  <si>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</si>
  <si>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</si>
  <si>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</si>
  <si>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</si>
  <si>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</si>
  <si>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</si>
  <si>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</si>
  <si>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</si>
  <si>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</si>
  <si>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</si>
  <si>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</si>
  <si>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</si>
  <si>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</si>
  <si>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</si>
  <si>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</si>
  <si>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</si>
  <si>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</si>
  <si>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</si>
  <si>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</si>
  <si>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</si>
  <si>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</si>
  <si>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</si>
  <si>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</si>
  <si>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</si>
  <si>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</si>
  <si>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</si>
  <si>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</si>
  <si>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</si>
  <si>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</si>
  <si>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</si>
  <si>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</si>
  <si>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</si>
  <si>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</si>
  <si>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</si>
  <si>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</si>
  <si>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</si>
  <si>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</si>
  <si>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</si>
  <si>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</si>
  <si>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</si>
  <si>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</si>
  <si>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</si>
  <si>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</si>
  <si>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</si>
  <si>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</si>
  <si>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</si>
  <si>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</si>
  <si>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</si>
  <si>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</si>
  <si>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</si>
  <si>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</si>
  <si>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</si>
  <si>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</si>
  <si>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</si>
  <si>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</si>
  <si>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</si>
  <si>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</si>
  <si>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</si>
  <si>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</si>
  <si>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</si>
  <si>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</si>
  <si>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</si>
  <si>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</si>
  <si>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</si>
  <si>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</si>
  <si>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</si>
  <si>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</si>
  <si>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</si>
  <si>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</si>
  <si>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</si>
  <si>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</si>
  <si>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</si>
  <si>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</si>
  <si>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</si>
  <si>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</si>
  <si>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</si>
  <si>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</si>
  <si>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</si>
  <si>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</si>
  <si>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</si>
  <si>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</si>
  <si>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</si>
  <si>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</si>
  <si>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</si>
  <si>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</si>
  <si>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</si>
  <si>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</si>
  <si>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</si>
  <si>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</si>
  <si>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</si>
  <si>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</si>
  <si>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</si>
  <si>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</si>
  <si>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</si>
  <si>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</si>
  <si>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</si>
  <si>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</si>
  <si>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</si>
  <si>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</si>
  <si>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</si>
  <si>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</si>
  <si>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</si>
  <si>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</si>
  <si>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</si>
  <si>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</si>
  <si>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</si>
  <si>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</si>
  <si>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</si>
  <si>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</si>
  <si>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</si>
  <si>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</si>
  <si>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</si>
  <si>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</si>
  <si>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</si>
  <si>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</si>
  <si>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</si>
  <si>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</si>
  <si>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</si>
  <si>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</si>
  <si>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</si>
  <si>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</si>
  <si>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</si>
  <si>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</si>
  <si>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</si>
  <si>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</si>
  <si>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</si>
  <si>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</si>
  <si>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</si>
  <si>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</si>
  <si>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</si>
  <si>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</si>
  <si>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</si>
  <si>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</si>
  <si>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</si>
  <si>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</si>
  <si>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</si>
  <si>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</si>
  <si>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</si>
  <si>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</si>
  <si>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</si>
  <si>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</si>
  <si>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</si>
  <si>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</si>
  <si>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</si>
  <si>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</si>
  <si>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</si>
  <si>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</si>
  <si>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</si>
  <si>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</si>
  <si>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</si>
  <si>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</si>
  <si>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</si>
  <si>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</si>
  <si>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</si>
  <si>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</si>
  <si>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</si>
  <si>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</si>
  <si>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</si>
  <si>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</si>
  <si>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</si>
  <si>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</si>
  <si>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</si>
  <si>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</si>
  <si>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</si>
  <si>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</si>
  <si>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</si>
  <si>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</si>
  <si>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</si>
  <si>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</si>
  <si>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</si>
  <si>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</si>
  <si>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</si>
  <si>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</si>
  <si>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</si>
  <si>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</si>
  <si>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</si>
  <si>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</si>
  <si>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</si>
  <si>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</si>
  <si>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</si>
  <si>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</si>
  <si>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</si>
  <si>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</si>
  <si>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</si>
  <si>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</si>
  <si>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</si>
  <si>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</si>
  <si>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</si>
  <si>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</si>
  <si>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</si>
  <si>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</si>
  <si>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</si>
  <si>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</si>
  <si>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</si>
  <si>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</si>
  <si>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</si>
  <si>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</si>
  <si>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</si>
  <si>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</si>
  <si>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</si>
  <si>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</si>
  <si>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</si>
  <si>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</si>
  <si>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</si>
  <si>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</si>
  <si>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</si>
  <si>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</si>
  <si>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</si>
  <si>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</si>
  <si>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</si>
  <si>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</si>
  <si>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</si>
  <si>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</si>
  <si>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</si>
  <si>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</si>
  <si>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</si>
  <si>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</si>
  <si>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</si>
  <si>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</si>
  <si>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</si>
  <si>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</si>
  <si>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</si>
  <si>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</si>
  <si>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</si>
  <si>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</si>
  <si>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</si>
  <si>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</si>
  <si>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</si>
  <si>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</si>
  <si>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</si>
  <si>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</si>
  <si>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</si>
  <si>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</si>
  <si>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</si>
  <si>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</si>
  <si>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</si>
  <si>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</si>
  <si>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</si>
  <si>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</si>
  <si>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</si>
  <si>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</si>
  <si>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</si>
  <si>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</si>
  <si>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</si>
  <si>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</si>
  <si>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</si>
  <si>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</si>
  <si>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</si>
  <si>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</si>
  <si>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</si>
  <si>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</si>
  <si>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</si>
  <si>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</si>
  <si>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</si>
  <si>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</si>
  <si>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</si>
  <si>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</si>
  <si>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</si>
  <si>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</si>
  <si>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</si>
  <si>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</si>
  <si>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</si>
  <si>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</si>
  <si>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</si>
  <si>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</si>
  <si>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</si>
  <si>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</si>
  <si>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</si>
  <si>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</si>
  <si>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</si>
  <si>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</si>
  <si>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</si>
  <si>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</si>
  <si>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</si>
  <si>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</si>
  <si>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</si>
  <si>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</si>
  <si>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</si>
  <si>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</si>
  <si>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</si>
  <si>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</si>
  <si>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</si>
  <si>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</si>
  <si>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</si>
  <si>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</si>
  <si>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</si>
  <si>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</si>
  <si>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</si>
  <si>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</si>
  <si>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</si>
  <si>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</si>
  <si>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</si>
  <si>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</si>
  <si>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</si>
  <si>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</si>
  <si>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</si>
  <si>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</si>
  <si>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</si>
  <si>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</si>
  <si>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</si>
  <si>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</si>
  <si>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</si>
  <si>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</si>
  <si>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</si>
  <si>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</si>
  <si>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</si>
  <si>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</si>
  <si>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</si>
  <si>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</si>
  <si>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</si>
  <si>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</si>
  <si>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</si>
  <si>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</si>
  <si>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</si>
  <si>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</si>
  <si>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</si>
  <si>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</si>
  <si>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</si>
  <si>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</si>
  <si>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</si>
  <si>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</si>
  <si>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</si>
  <si>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</si>
  <si>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</si>
  <si>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</si>
  <si>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</si>
  <si>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</si>
  <si>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</si>
  <si>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</si>
  <si>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</si>
  <si>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</si>
  <si>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</si>
  <si>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</si>
  <si>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</si>
  <si>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</si>
  <si>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</si>
  <si>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</si>
  <si>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</si>
  <si>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</si>
  <si>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</si>
  <si>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</si>
  <si>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</si>
  <si>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</si>
  <si>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</si>
  <si>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</si>
  <si>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</si>
  <si>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</si>
  <si>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</si>
  <si>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</si>
  <si>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</si>
  <si>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</si>
  <si>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</si>
  <si>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</si>
  <si>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</si>
  <si>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</si>
  <si>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</si>
  <si>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</si>
  <si>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</si>
  <si>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</si>
  <si>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</si>
  <si>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</si>
  <si>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</si>
  <si>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</si>
  <si>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</si>
  <si>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</si>
  <si>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</si>
  <si>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</si>
  <si>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</si>
  <si>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</si>
  <si>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</si>
  <si>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</si>
  <si>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</si>
  <si>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</si>
  <si>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</si>
  <si>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</si>
  <si>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</si>
  <si>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</si>
  <si>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</si>
  <si>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</si>
  <si>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</si>
  <si>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</si>
  <si>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</si>
  <si>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</si>
  <si>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</si>
  <si>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</si>
  <si>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</si>
  <si>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</si>
  <si>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</si>
  <si>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</si>
  <si>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</si>
  <si>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</si>
  <si>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</si>
  <si>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</si>
  <si>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</si>
  <si>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</si>
  <si>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</si>
  <si>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</si>
  <si>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</si>
  <si>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</si>
  <si>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</si>
  <si>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</si>
  <si>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</si>
  <si>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</si>
  <si>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</si>
  <si>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</si>
  <si>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</si>
  <si>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</si>
  <si>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</si>
  <si>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</si>
  <si>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</si>
  <si>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</si>
  <si>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</si>
  <si>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</si>
  <si>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</si>
  <si>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</si>
  <si>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</si>
  <si>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</si>
  <si>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</si>
  <si>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</si>
  <si>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</si>
  <si>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</si>
  <si>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</si>
  <si>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</si>
  <si>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</si>
  <si>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</si>
  <si>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</si>
  <si>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</si>
  <si>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</si>
  <si>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</si>
  <si>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</si>
  <si>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</si>
  <si>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</si>
  <si>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</si>
  <si>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</si>
  <si>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</si>
  <si>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</si>
  <si>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</si>
  <si>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</si>
  <si>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</si>
  <si>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</si>
  <si>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</si>
  <si>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</si>
  <si>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</si>
  <si>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</si>
  <si>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</si>
  <si>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</si>
  <si>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</si>
  <si>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</si>
  <si>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</si>
  <si>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</si>
  <si>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</si>
  <si>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</si>
  <si>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</si>
  <si>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</si>
  <si>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</si>
  <si>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</si>
  <si>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</si>
  <si>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</si>
  <si>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</si>
  <si>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</si>
  <si>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</si>
  <si>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</si>
  <si>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</si>
  <si>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</si>
  <si>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</si>
  <si>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</si>
  <si>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</si>
  <si>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</si>
  <si>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</si>
  <si>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</si>
  <si>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</si>
  <si>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</si>
  <si>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</si>
  <si>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</si>
  <si>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</si>
  <si>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</si>
  <si>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</si>
  <si>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</si>
  <si>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</si>
  <si>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</si>
  <si>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</si>
  <si>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</si>
  <si>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</si>
  <si>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</si>
  <si>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</si>
  <si>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</si>
  <si>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</si>
  <si>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</si>
  <si>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</si>
  <si>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</si>
  <si>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</si>
  <si>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</si>
  <si>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</si>
  <si>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</si>
  <si>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</si>
  <si>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</si>
  <si>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</si>
  <si>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</si>
  <si>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</si>
  <si>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</si>
  <si>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</si>
  <si>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</si>
  <si>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</si>
  <si>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</si>
  <si>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</si>
  <si>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</si>
  <si>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</si>
  <si>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</si>
  <si>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</si>
  <si>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</si>
  <si>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</si>
  <si>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</si>
  <si>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</si>
  <si>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</si>
  <si>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</si>
  <si>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</si>
  <si>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</si>
  <si>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</si>
  <si>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</si>
  <si>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</si>
  <si>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</si>
  <si>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</si>
  <si>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</si>
  <si>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</si>
  <si>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</si>
  <si>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</si>
  <si>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</si>
  <si>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</si>
  <si>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</si>
  <si>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</si>
  <si>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</si>
  <si>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</si>
  <si>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</si>
  <si>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</si>
  <si>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</si>
  <si>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</si>
  <si>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</si>
  <si>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</si>
  <si>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</si>
  <si>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</si>
  <si>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</si>
  <si>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</si>
  <si>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</si>
  <si>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</si>
  <si>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</si>
  <si>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</si>
  <si>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</si>
  <si>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</si>
  <si>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</si>
  <si>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</si>
  <si>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</si>
  <si>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</si>
  <si>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</si>
  <si>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</si>
  <si>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</si>
  <si>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</si>
  <si>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</si>
  <si>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</si>
  <si>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</si>
  <si>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</si>
  <si>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</si>
  <si>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</si>
  <si>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</si>
  <si>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</si>
  <si>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</si>
  <si>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</si>
  <si>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</si>
  <si>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</si>
  <si>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</si>
  <si>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</si>
  <si>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</si>
  <si>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</si>
  <si>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</si>
  <si>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</si>
  <si>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</si>
  <si>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</si>
  <si>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</si>
  <si>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</si>
  <si>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</si>
  <si>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</si>
  <si>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</si>
  <si>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</si>
  <si>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</si>
  <si>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</si>
  <si>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</si>
  <si>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</si>
  <si>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</si>
  <si>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</si>
  <si>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</si>
  <si>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</si>
  <si>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</si>
  <si>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</si>
  <si>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</si>
  <si>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</si>
  <si>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</si>
  <si>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</si>
  <si>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</si>
  <si>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</si>
  <si>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</si>
  <si>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</si>
  <si>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</si>
  <si>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</si>
  <si>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</si>
  <si>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</si>
  <si>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</si>
  <si>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</si>
  <si>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</si>
  <si>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</si>
  <si>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</si>
  <si>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</si>
  <si>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</si>
  <si>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</si>
  <si>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</si>
  <si>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</si>
  <si>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</si>
  <si>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</si>
  <si>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</si>
  <si>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</si>
  <si>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</si>
  <si>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</si>
  <si>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</si>
  <si>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</si>
  <si>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</si>
  <si>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</si>
  <si>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</si>
  <si>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</si>
  <si>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</si>
  <si>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</si>
  <si>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</si>
  <si>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</si>
  <si>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</si>
  <si>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</si>
  <si>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</si>
  <si>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</si>
  <si>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</si>
  <si>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</si>
  <si>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</si>
  <si>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</si>
  <si>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</si>
  <si>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</si>
  <si>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</si>
  <si>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</si>
  <si>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</si>
  <si>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</si>
  <si>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</si>
  <si>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</si>
  <si>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</si>
  <si>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</si>
  <si>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</si>
  <si>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</si>
  <si>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</si>
  <si>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</si>
  <si>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</si>
  <si>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</si>
  <si>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</si>
  <si>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</si>
  <si>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</si>
  <si>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</si>
  <si>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</si>
  <si>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</si>
  <si>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</si>
  <si>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</si>
  <si>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</si>
  <si>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</si>
  <si>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</si>
  <si>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</si>
  <si>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</si>
  <si>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</si>
  <si>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</si>
  <si>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</si>
  <si>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</si>
  <si>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</si>
  <si>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</si>
  <si>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</si>
  <si>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</si>
  <si>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</si>
  <si>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</si>
  <si>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</si>
  <si>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</si>
  <si>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</si>
  <si>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</si>
  <si>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</si>
  <si>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</si>
  <si>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</si>
  <si>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</si>
  <si>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</si>
  <si>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</si>
  <si>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</si>
  <si>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</si>
  <si>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</si>
  <si>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</si>
  <si>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</si>
  <si>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</si>
  <si>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</si>
  <si>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</si>
  <si>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</si>
  <si>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</si>
  <si>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</si>
  <si>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</si>
  <si>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</si>
  <si>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</si>
  <si>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</si>
  <si>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</si>
  <si>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</si>
  <si>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</si>
  <si>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</si>
  <si>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</si>
  <si>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</si>
  <si>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</si>
  <si>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</si>
  <si>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</si>
  <si>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</si>
  <si>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</si>
  <si>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</si>
  <si>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</si>
  <si>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</si>
  <si>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</si>
  <si>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</si>
  <si>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</si>
  <si>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</si>
  <si>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</si>
  <si>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</si>
  <si>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</si>
  <si>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</si>
  <si>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</si>
  <si>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</si>
  <si>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</si>
  <si>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</si>
  <si>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</si>
  <si>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</si>
  <si>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</si>
  <si>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</si>
  <si>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</si>
  <si>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</si>
  <si>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</si>
  <si>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</si>
  <si>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</si>
  <si>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</si>
  <si>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</si>
  <si>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</si>
  <si>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</si>
  <si>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</si>
  <si>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</si>
  <si>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</si>
  <si>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</si>
  <si>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</si>
  <si>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</si>
  <si>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</si>
  <si>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</si>
  <si>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</si>
  <si>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</si>
  <si>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</si>
  <si>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</si>
  <si>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</si>
  <si>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</si>
  <si>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</si>
  <si>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</si>
  <si>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</si>
  <si>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</si>
  <si>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</si>
  <si>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</si>
  <si>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</si>
  <si>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</si>
  <si>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</si>
  <si>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</si>
  <si>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</si>
  <si>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</si>
  <si>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</si>
  <si>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</si>
  <si>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</si>
  <si>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</si>
  <si>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</si>
  <si>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</si>
  <si>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</si>
  <si>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</si>
  <si>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</si>
  <si>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</si>
  <si>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</si>
  <si>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</si>
  <si>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</si>
  <si>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</si>
  <si>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</si>
  <si>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</si>
  <si>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</si>
  <si>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</si>
  <si>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</si>
  <si>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</si>
  <si>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</si>
  <si>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</si>
  <si>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</si>
  <si>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</si>
  <si>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</si>
  <si>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</si>
  <si>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</si>
  <si>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</si>
  <si>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</si>
  <si>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</si>
  <si>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</si>
  <si>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</si>
  <si>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</si>
  <si>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</si>
  <si>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</si>
  <si>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</si>
  <si>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</si>
  <si>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</si>
  <si>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</si>
  <si>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</si>
  <si>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</si>
  <si>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</si>
  <si>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</si>
  <si>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</si>
  <si>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</si>
  <si>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</si>
  <si>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</si>
  <si>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</si>
  <si>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</si>
  <si>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</si>
  <si>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</si>
  <si>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</si>
  <si>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</si>
  <si>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</si>
  <si>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</si>
  <si>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</si>
  <si>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</si>
  <si>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</si>
  <si>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</si>
  <si>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</si>
  <si>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</si>
  <si>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</si>
  <si>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</si>
  <si>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</si>
  <si>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</si>
  <si>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</si>
  <si>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</si>
  <si>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</si>
  <si>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</si>
  <si>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</si>
  <si>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</si>
  <si>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</si>
  <si>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</si>
  <si>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</si>
  <si>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</si>
  <si>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</si>
  <si>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</si>
  <si>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</si>
  <si>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</si>
  <si>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</si>
  <si>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</si>
  <si>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</si>
  <si>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</si>
  <si>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</si>
  <si>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</si>
  <si>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</si>
  <si>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</si>
  <si>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</si>
  <si>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</si>
  <si>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</si>
  <si>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</si>
  <si>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</si>
  <si>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</si>
  <si>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</si>
  <si>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</si>
  <si>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</si>
  <si>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</si>
  <si>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</si>
  <si>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</si>
  <si>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</si>
  <si>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</si>
  <si>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</si>
  <si>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</si>
  <si>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</si>
  <si>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</si>
  <si>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</si>
  <si>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</si>
  <si>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</si>
  <si>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</si>
  <si>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</si>
  <si>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</si>
  <si>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</si>
  <si>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</si>
  <si>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</si>
  <si>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</si>
  <si>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</si>
  <si>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</si>
  <si>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</si>
  <si>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</si>
  <si>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</si>
  <si>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</si>
  <si>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</si>
  <si>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</si>
  <si>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</si>
  <si>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</si>
  <si>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</si>
  <si>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</si>
  <si>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</si>
  <si>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</si>
  <si>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</si>
  <si>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</si>
  <si>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</si>
  <si>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</si>
  <si>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</si>
  <si>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</si>
  <si>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</si>
  <si>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</si>
  <si>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</si>
  <si>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</si>
  <si>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</si>
  <si>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</si>
  <si>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</si>
  <si>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</si>
  <si>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</si>
  <si>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</si>
  <si>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</si>
  <si>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</si>
  <si>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</si>
  <si>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</si>
  <si>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</si>
  <si>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</si>
  <si>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</si>
  <si>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</si>
  <si>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</si>
  <si>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</si>
  <si>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</si>
  <si>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</si>
  <si>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</si>
  <si>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</si>
  <si>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</si>
  <si>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</si>
  <si>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</si>
  <si>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</si>
  <si>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</si>
  <si>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</si>
  <si>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</si>
  <si>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</si>
  <si>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</si>
  <si>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</si>
  <si>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</si>
  <si>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</si>
  <si>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</si>
  <si>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</si>
  <si>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</si>
  <si>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</si>
  <si>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</si>
  <si>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</si>
  <si>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</si>
  <si>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</si>
  <si>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</si>
  <si>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</si>
  <si>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</si>
  <si>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</si>
  <si>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</si>
  <si>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</si>
  <si>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</si>
  <si>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</si>
  <si>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</si>
  <si>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</si>
  <si>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</si>
  <si>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</si>
  <si>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</si>
  <si>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</si>
  <si>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</si>
  <si>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</si>
  <si>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</si>
  <si>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</si>
  <si>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</si>
  <si>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</si>
  <si>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</si>
  <si>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</si>
  <si>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</si>
  <si>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</si>
  <si>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</si>
  <si>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</si>
  <si>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</si>
  <si>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</si>
  <si>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</si>
  <si>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</si>
  <si>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</si>
  <si>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</si>
  <si>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</si>
  <si>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</si>
  <si>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</si>
  <si>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</si>
  <si>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</si>
  <si>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</si>
  <si>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</si>
  <si>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</si>
  <si>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</si>
  <si>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</si>
  <si>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</si>
  <si>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</si>
  <si>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</si>
  <si>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</si>
  <si>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</si>
  <si>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</si>
  <si>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</si>
  <si>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</si>
  <si>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</si>
  <si>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</si>
  <si>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</si>
  <si>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</si>
  <si>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</si>
  <si>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</si>
  <si>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</si>
  <si>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</si>
  <si>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</si>
  <si>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</si>
  <si>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</si>
  <si>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</si>
  <si>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</si>
  <si>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</si>
  <si>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</si>
  <si>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</si>
  <si>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</si>
  <si>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</si>
  <si>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</si>
  <si>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</si>
  <si>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</si>
  <si>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</si>
  <si>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</si>
  <si>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</si>
  <si>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</si>
  <si>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</si>
  <si>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</si>
  <si>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</si>
  <si>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</si>
  <si>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</si>
  <si>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</si>
  <si>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</si>
  <si>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</si>
  <si>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</si>
  <si>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</si>
  <si>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</si>
  <si>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</si>
  <si>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</si>
  <si>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</si>
  <si>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</si>
  <si>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</si>
  <si>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</si>
  <si>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</si>
  <si>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</si>
  <si>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</si>
  <si>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</si>
  <si>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</si>
  <si>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</si>
  <si>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</si>
  <si>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</si>
  <si>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</si>
  <si>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</si>
  <si>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</si>
  <si>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</si>
  <si>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</si>
  <si>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</si>
  <si>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</si>
  <si>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</si>
  <si>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</si>
  <si>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</si>
  <si>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</si>
  <si>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</si>
  <si>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</si>
  <si>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</si>
  <si>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</si>
  <si>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</si>
  <si>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</si>
  <si>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</si>
  <si>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</si>
  <si>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</si>
  <si>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</si>
  <si>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</si>
  <si>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</si>
  <si>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</si>
  <si>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</si>
  <si>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</si>
  <si>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</si>
  <si>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</si>
  <si>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</si>
  <si>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</si>
  <si>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</si>
  <si>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</si>
  <si>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</si>
  <si>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</si>
  <si>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</si>
  <si>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</si>
  <si>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</si>
  <si>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</si>
  <si>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</si>
  <si>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</si>
  <si>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</si>
  <si>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</si>
  <si>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</si>
  <si>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</si>
  <si>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</si>
  <si>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</si>
  <si>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</si>
  <si>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</si>
  <si>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</si>
  <si>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</si>
  <si>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</si>
  <si>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</si>
  <si>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</si>
  <si>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</si>
  <si>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</si>
  <si>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</si>
  <si>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</si>
  <si>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</si>
  <si>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</si>
  <si>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</si>
  <si>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</si>
  <si>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</si>
  <si>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</si>
  <si>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</si>
  <si>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</si>
  <si>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</si>
  <si>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</si>
  <si>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</si>
  <si>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</si>
  <si>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</si>
  <si>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</si>
  <si>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</si>
  <si>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</si>
  <si>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</si>
  <si>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</si>
  <si>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</si>
  <si>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</si>
  <si>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</si>
  <si>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</si>
  <si>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</si>
  <si>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</si>
  <si>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</si>
  <si>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</si>
  <si>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</si>
  <si>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</si>
  <si>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</si>
  <si>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</si>
  <si>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</si>
  <si>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</si>
  <si>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</si>
  <si>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</si>
  <si>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</si>
  <si>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</si>
  <si>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</si>
  <si>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</si>
  <si>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</si>
  <si>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</si>
  <si>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</si>
  <si>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</si>
  <si>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</si>
  <si>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</si>
  <si>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</si>
  <si>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</si>
  <si>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</si>
  <si>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</si>
  <si>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</si>
  <si>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</si>
  <si>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</si>
  <si>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</si>
  <si>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</si>
  <si>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</si>
  <si>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</si>
  <si>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</si>
  <si>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</si>
  <si>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</si>
  <si>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</si>
  <si>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</si>
  <si>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</si>
  <si>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</si>
  <si>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</si>
  <si>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</si>
  <si>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</si>
  <si>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</si>
  <si>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</si>
  <si>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</si>
  <si>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</si>
  <si>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</si>
  <si>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</si>
  <si>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</si>
  <si>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</si>
  <si>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</si>
  <si>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</si>
  <si>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</si>
  <si>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</si>
  <si>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</si>
  <si>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</si>
  <si>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</si>
  <si>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</si>
  <si>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</si>
  <si>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</si>
  <si>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</si>
  <si>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</si>
  <si>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</si>
  <si>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</si>
  <si>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</si>
  <si>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</si>
  <si>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</si>
  <si>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</si>
  <si>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</si>
  <si>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</si>
  <si>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</si>
  <si>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</si>
  <si>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</si>
  <si>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</si>
  <si>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</si>
  <si>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</si>
  <si>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</si>
  <si>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</si>
  <si>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</si>
  <si>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</si>
  <si>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</si>
  <si>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</si>
  <si>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</si>
  <si>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</si>
  <si>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</si>
  <si>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</si>
  <si>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</si>
  <si>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</si>
  <si>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</si>
  <si>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</si>
  <si>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</si>
  <si>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</si>
  <si>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</si>
  <si>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</si>
  <si>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</si>
  <si>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</si>
  <si>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</si>
  <si>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</si>
  <si>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</si>
  <si>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</si>
  <si>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</si>
  <si>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</si>
  <si>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</si>
  <si>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</si>
  <si>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</si>
  <si>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</si>
  <si>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</si>
  <si>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</si>
  <si>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</si>
  <si>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</si>
  <si>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</si>
  <si>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</si>
  <si>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</si>
  <si>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</si>
  <si>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</si>
  <si>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</si>
  <si>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</si>
  <si>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</si>
  <si>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</si>
  <si>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</si>
  <si>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</si>
  <si>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</si>
  <si>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</si>
  <si>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</si>
  <si>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</si>
  <si>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</si>
  <si>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</si>
  <si>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</si>
  <si>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</si>
  <si>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</si>
  <si>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</si>
  <si>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</si>
  <si>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</si>
  <si>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</si>
  <si>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</si>
  <si>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</si>
  <si>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</si>
  <si>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</si>
  <si>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</si>
  <si>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</si>
  <si>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</si>
  <si>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</si>
  <si>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</si>
  <si>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</si>
  <si>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</si>
  <si>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</si>
  <si>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</si>
  <si>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</si>
  <si>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</si>
  <si>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</si>
  <si>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</si>
  <si>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</si>
  <si>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</si>
  <si>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</si>
  <si>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</si>
  <si>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</si>
  <si>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</si>
  <si>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</si>
  <si>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</si>
  <si>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</si>
  <si>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</si>
  <si>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</si>
  <si>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</si>
  <si>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</si>
  <si>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</si>
  <si>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</si>
  <si>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</si>
  <si>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</si>
  <si>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</si>
  <si>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</si>
  <si>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</si>
  <si>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</si>
  <si>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</si>
  <si>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</si>
  <si>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</si>
  <si>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</si>
  <si>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</si>
  <si>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</si>
  <si>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</si>
  <si>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</si>
  <si>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</si>
  <si>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</si>
  <si>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</si>
  <si>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</si>
  <si>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</si>
  <si>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</si>
  <si>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</si>
  <si>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</si>
  <si>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</si>
  <si>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</si>
  <si>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</si>
  <si>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</si>
  <si>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</si>
  <si>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</si>
  <si>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</si>
  <si>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</si>
  <si>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</si>
  <si>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</si>
  <si>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</si>
  <si>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</si>
  <si>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</si>
  <si>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</si>
  <si>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</si>
  <si>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</si>
  <si>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</si>
  <si>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</si>
  <si>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</si>
  <si>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</si>
  <si>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</si>
  <si>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</si>
  <si>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</si>
  <si>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</si>
  <si>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</si>
  <si>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</si>
  <si>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</si>
  <si>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</si>
  <si>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</si>
  <si>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</si>
  <si>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</si>
  <si>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</si>
  <si>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</si>
  <si>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</si>
  <si>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</si>
  <si>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</si>
  <si>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</si>
  <si>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</si>
  <si>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</si>
  <si>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</si>
  <si>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</si>
  <si>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</si>
  <si>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</si>
  <si>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</si>
  <si>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</si>
  <si>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</si>
  <si>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</si>
  <si>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</si>
  <si>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</si>
  <si>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</si>
  <si>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</si>
  <si>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</si>
  <si>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</si>
  <si>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</si>
  <si>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</si>
  <si>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</si>
  <si>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</si>
  <si>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</si>
  <si>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</si>
  <si>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</si>
  <si>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</si>
  <si>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</si>
  <si>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</si>
  <si>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</si>
  <si>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</si>
  <si>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</si>
  <si>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</si>
  <si>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</si>
  <si>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</si>
  <si>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</si>
  <si>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</si>
  <si>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</si>
  <si>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</si>
  <si>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</si>
  <si>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</si>
  <si>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</si>
  <si>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</si>
  <si>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</si>
  <si>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</si>
  <si>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</si>
  <si>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</si>
  <si>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</si>
  <si>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</si>
  <si>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</si>
  <si>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</si>
  <si>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</si>
  <si>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</si>
  <si>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</si>
  <si>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</si>
  <si>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</si>
  <si>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</si>
  <si>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</si>
  <si>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</si>
  <si>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</si>
  <si>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</si>
  <si>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</si>
  <si>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</si>
  <si>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</si>
  <si>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</si>
  <si>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</si>
  <si>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</si>
  <si>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</si>
  <si>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</si>
  <si>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</si>
  <si>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</si>
  <si>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</si>
  <si>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</si>
  <si>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</si>
  <si>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</si>
  <si>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</si>
  <si>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</si>
  <si>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</si>
  <si>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</si>
  <si>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</si>
  <si>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</si>
  <si>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</si>
  <si>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</si>
  <si>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</si>
  <si>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</si>
  <si>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</si>
  <si>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</si>
  <si>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</si>
  <si>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</si>
  <si>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</si>
  <si>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</si>
  <si>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</si>
  <si>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</si>
  <si>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</si>
  <si>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</si>
  <si>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</si>
  <si>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</si>
  <si>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</si>
  <si>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</si>
  <si>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</si>
  <si>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</si>
  <si>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</si>
  <si>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</si>
  <si>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</si>
  <si>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</si>
  <si>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</si>
  <si>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</si>
  <si>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</si>
  <si>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</si>
  <si>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</si>
  <si>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</si>
  <si>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</si>
  <si>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</si>
  <si>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</si>
  <si>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</si>
  <si>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</si>
  <si>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</si>
  <si>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</si>
  <si>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</si>
  <si>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</si>
  <si>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</si>
  <si>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</si>
  <si>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</si>
  <si>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</si>
  <si>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</si>
  <si>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</si>
  <si>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</si>
  <si>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</si>
  <si>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</si>
  <si>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</si>
  <si>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</si>
  <si>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</si>
  <si>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</si>
  <si>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</si>
  <si>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</si>
  <si>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</si>
  <si>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</si>
  <si>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</si>
  <si>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</si>
  <si>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</si>
  <si>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</si>
  <si>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</si>
  <si>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</si>
  <si>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</si>
  <si>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</si>
  <si>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</si>
  <si>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</si>
  <si>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</si>
  <si>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</si>
  <si>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</si>
  <si>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</si>
  <si>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</si>
  <si>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</si>
  <si>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</si>
  <si>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</si>
  <si>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</si>
  <si>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</si>
  <si>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</si>
  <si>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</si>
  <si>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</si>
  <si>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</si>
  <si>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</si>
  <si>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</si>
  <si>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</si>
  <si>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</si>
  <si>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</si>
  <si>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</si>
  <si>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</si>
  <si>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</si>
  <si>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</si>
  <si>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</si>
  <si>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</si>
  <si>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</si>
  <si>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</si>
  <si>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</si>
  <si>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</si>
  <si>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</si>
  <si>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</si>
  <si>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</si>
  <si>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</si>
  <si>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</si>
  <si>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</si>
  <si>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</si>
  <si>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</si>
  <si>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</si>
  <si>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</si>
  <si>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</si>
  <si>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</si>
  <si>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</si>
  <si>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</si>
  <si>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</si>
  <si>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</si>
  <si>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</si>
  <si>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</si>
  <si>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</si>
  <si>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</si>
  <si>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</si>
  <si>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</si>
  <si>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</si>
  <si>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</si>
  <si>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</si>
  <si>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</si>
  <si>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</si>
  <si>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</si>
  <si>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</si>
  <si>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</si>
  <si>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</si>
  <si>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</si>
  <si>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</si>
  <si>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</si>
  <si>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</si>
  <si>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</si>
  <si>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</si>
  <si>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</si>
  <si>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</si>
  <si>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</si>
  <si>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</si>
  <si>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</si>
  <si>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</si>
  <si>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</si>
  <si>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</si>
  <si>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</si>
  <si>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</si>
  <si>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</si>
  <si>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</si>
  <si>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</si>
  <si>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</si>
  <si>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</si>
  <si>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</si>
  <si>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</si>
  <si>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</si>
  <si>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</si>
  <si>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</si>
  <si>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</si>
  <si>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</si>
  <si>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</si>
  <si>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</si>
  <si>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</si>
  <si>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</si>
  <si>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</si>
  <si>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</si>
  <si>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</si>
  <si>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</si>
  <si>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</si>
  <si>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</si>
  <si>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</si>
  <si>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</si>
  <si>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</si>
  <si>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</si>
  <si>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</si>
  <si>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</si>
  <si>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</si>
  <si>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</si>
  <si>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</si>
  <si>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</si>
  <si>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</si>
  <si>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</si>
  <si>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</si>
  <si>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</si>
  <si>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</si>
  <si>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</si>
  <si>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</si>
  <si>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</si>
  <si>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</si>
  <si>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</si>
  <si>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</si>
  <si>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</si>
  <si>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</si>
  <si>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</si>
  <si>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</si>
  <si>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</si>
  <si>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</si>
  <si>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</si>
  <si>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</si>
  <si>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</si>
  <si>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</si>
  <si>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</si>
  <si>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</si>
  <si>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</si>
  <si>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</si>
  <si>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</si>
  <si>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</si>
  <si>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</si>
  <si>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</si>
  <si>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</si>
  <si>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</si>
  <si>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</si>
  <si>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</si>
  <si>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</si>
  <si>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</si>
  <si>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</si>
  <si>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</si>
  <si>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</si>
  <si>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</si>
  <si>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</si>
  <si>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</si>
  <si>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</si>
  <si>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</si>
  <si>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</si>
  <si>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</si>
  <si>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</si>
  <si>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</si>
  <si>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</si>
  <si>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</si>
  <si>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</si>
  <si>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</si>
  <si>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</si>
  <si>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</si>
  <si>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</si>
  <si>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</si>
  <si>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</si>
  <si>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</si>
  <si>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</si>
  <si>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</si>
  <si>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</si>
  <si>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</si>
  <si>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</si>
  <si>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</si>
  <si>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</si>
  <si>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</si>
  <si>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</si>
  <si>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</si>
  <si>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</si>
  <si>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</si>
  <si>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</si>
  <si>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</si>
  <si>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</si>
  <si>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</si>
  <si>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</si>
  <si>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</si>
  <si>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</si>
  <si>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</si>
  <si>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</si>
  <si>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</si>
  <si>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</si>
  <si>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</si>
  <si>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</si>
  <si>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</si>
  <si>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</si>
  <si>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</si>
  <si>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</si>
  <si>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</si>
  <si>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</si>
  <si>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</si>
  <si>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</si>
  <si>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</si>
  <si>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</si>
  <si>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</si>
  <si>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</si>
  <si>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</si>
  <si>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</si>
  <si>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</si>
  <si>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</si>
  <si>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</si>
  <si>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</si>
  <si>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</si>
  <si>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</si>
  <si>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</si>
  <si>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</si>
  <si>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</si>
  <si>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</si>
  <si>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</si>
  <si>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</si>
  <si>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</si>
  <si>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</si>
  <si>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</si>
  <si>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</si>
  <si>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</si>
  <si>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</si>
  <si>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</si>
  <si>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</si>
  <si>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</si>
  <si>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</si>
  <si>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</si>
  <si>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</si>
  <si>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</si>
  <si>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</si>
  <si>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</si>
  <si>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</si>
  <si>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</si>
  <si>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</si>
  <si>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</si>
  <si>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</si>
  <si>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</si>
  <si>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</si>
  <si>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</si>
  <si>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</si>
  <si>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</si>
  <si>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</si>
  <si>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</si>
  <si>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</si>
  <si>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</si>
  <si>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</si>
  <si>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</si>
  <si>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</si>
  <si>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</si>
  <si>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</si>
  <si>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</si>
  <si>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</si>
  <si>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</si>
  <si>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</si>
  <si>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</si>
  <si>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</si>
  <si>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</si>
  <si>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</si>
  <si>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</si>
  <si>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</si>
  <si>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</si>
  <si>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</si>
  <si>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</si>
  <si>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</si>
  <si>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</si>
  <si>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</si>
  <si>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</si>
  <si>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</si>
  <si>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</si>
  <si>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</si>
  <si>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</si>
  <si>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</si>
  <si>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</si>
  <si>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</si>
  <si>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</si>
  <si>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</si>
  <si>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</si>
  <si>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</si>
  <si>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</si>
  <si>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</si>
  <si>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</si>
  <si>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</si>
  <si>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</si>
  <si>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</si>
  <si>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</si>
  <si>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</si>
  <si>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</si>
  <si>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</si>
  <si>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</si>
  <si>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</si>
  <si>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</si>
  <si>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</si>
  <si>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</si>
  <si>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</si>
  <si>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</si>
  <si>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</si>
  <si>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</si>
  <si>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</si>
  <si>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</si>
  <si>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</si>
  <si>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</si>
  <si>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</si>
  <si>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</si>
  <si>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</si>
  <si>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</si>
  <si>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</si>
  <si>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</si>
  <si>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</si>
  <si>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</si>
  <si>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</si>
  <si>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</si>
  <si>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</si>
  <si>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</si>
  <si>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</si>
  <si>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</si>
  <si>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</si>
  <si>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</si>
  <si>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</si>
  <si>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</si>
  <si>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</si>
  <si>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</si>
  <si>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</si>
  <si>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</si>
  <si>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</si>
  <si>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</si>
  <si>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</si>
  <si>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</si>
  <si>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</si>
  <si>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</si>
  <si>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</si>
  <si>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</si>
  <si>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</si>
  <si>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</si>
  <si>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</si>
  <si>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</si>
  <si>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</si>
  <si>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</si>
  <si>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</si>
  <si>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</si>
  <si>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</si>
  <si>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</si>
  <si>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</si>
  <si>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</si>
  <si>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</si>
  <si>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</si>
  <si>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</si>
  <si>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</si>
  <si>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</si>
  <si>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</si>
  <si>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</si>
  <si>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</si>
  <si>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</si>
  <si>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</si>
  <si>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</si>
  <si>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</si>
  <si>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</si>
  <si>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</si>
  <si>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</si>
  <si>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</si>
  <si>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</si>
  <si>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</si>
  <si>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</si>
  <si>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</si>
  <si>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</si>
  <si>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</si>
  <si>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</si>
  <si>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</si>
  <si>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</si>
  <si>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</si>
  <si>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</si>
  <si>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</si>
  <si>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</si>
  <si>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</si>
  <si>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</si>
  <si>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</si>
  <si>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</si>
  <si>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</si>
  <si>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</si>
  <si>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</si>
  <si>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</si>
  <si>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</si>
  <si>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</si>
  <si>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</si>
  <si>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</si>
  <si>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</si>
  <si>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</si>
  <si>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</si>
  <si>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</si>
  <si>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</si>
  <si>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</si>
  <si>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</si>
  <si>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</si>
  <si>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</si>
  <si>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</si>
  <si>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</si>
  <si>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</si>
  <si>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</si>
  <si>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</si>
  <si>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</si>
  <si>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</si>
  <si>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</si>
  <si>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</si>
  <si>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</si>
  <si>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</si>
  <si>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</si>
  <si>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</si>
  <si>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</si>
  <si>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</si>
  <si>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</si>
  <si>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</si>
  <si>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</si>
  <si>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</si>
  <si>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</si>
  <si>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</si>
  <si>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</si>
  <si>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</si>
  <si>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</si>
  <si>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</si>
  <si>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</si>
  <si>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</si>
  <si>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</si>
  <si>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</si>
  <si>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</si>
  <si>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</si>
  <si>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</si>
  <si>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</si>
  <si>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</si>
  <si>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</si>
  <si>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</si>
  <si>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</si>
  <si>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</si>
  <si>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</si>
  <si>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</si>
  <si>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</si>
  <si>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</si>
  <si>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</si>
  <si>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</si>
  <si>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</si>
  <si>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</si>
  <si>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</si>
  <si>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</si>
  <si>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</si>
  <si>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</si>
  <si>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</si>
  <si>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</si>
  <si>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</si>
  <si>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</si>
  <si>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</si>
  <si>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</si>
  <si>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</si>
  <si>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</si>
  <si>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</si>
  <si>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</si>
  <si>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</si>
  <si>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</si>
  <si>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</si>
  <si>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</si>
  <si>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</si>
  <si>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</si>
  <si>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</si>
  <si>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</si>
  <si>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</si>
  <si>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</si>
  <si>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</si>
  <si>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</si>
  <si>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</si>
  <si>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</si>
  <si>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</si>
  <si>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</si>
  <si>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</si>
  <si>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</si>
  <si>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</si>
  <si>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</si>
  <si>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</si>
  <si>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</si>
  <si>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</si>
  <si>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</si>
  <si>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</si>
  <si>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</si>
  <si>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</si>
  <si>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</si>
  <si>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</si>
  <si>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</si>
  <si>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</si>
  <si>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</si>
  <si>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</si>
  <si>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</si>
  <si>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</si>
  <si>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</si>
  <si>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</si>
  <si>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</si>
  <si>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</si>
  <si>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</si>
  <si>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</si>
  <si>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</si>
  <si>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</si>
  <si>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</si>
  <si>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</si>
  <si>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</si>
  <si>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</si>
  <si>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</si>
  <si>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</si>
  <si>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</si>
  <si>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</si>
  <si>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</si>
  <si>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</si>
  <si>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</si>
  <si>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</si>
  <si>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</si>
  <si>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</si>
  <si>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</si>
  <si>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</si>
  <si>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</si>
  <si>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</si>
  <si>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</si>
  <si>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</si>
  <si>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</si>
  <si>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</si>
  <si>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</si>
  <si>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</si>
  <si>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</si>
  <si>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</si>
  <si>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</si>
  <si>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</si>
  <si>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</si>
  <si>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</si>
  <si>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</si>
  <si>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</si>
  <si>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</si>
  <si>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</si>
  <si>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</si>
  <si>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</si>
  <si>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</si>
  <si>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</si>
  <si>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</si>
  <si>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</si>
  <si>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</si>
  <si>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</si>
  <si>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</si>
  <si>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</si>
  <si>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</si>
  <si>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</si>
  <si>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</si>
  <si>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</si>
  <si>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</si>
  <si>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</si>
  <si>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</si>
  <si>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</si>
  <si>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</si>
  <si>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</si>
  <si>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</si>
  <si>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</si>
  <si>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</si>
  <si>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</si>
  <si>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</si>
  <si>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</si>
  <si>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</si>
  <si>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</si>
  <si>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</si>
  <si>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</si>
  <si>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</si>
  <si>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</si>
  <si>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</si>
  <si>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</si>
  <si>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</si>
  <si>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</si>
  <si>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</si>
  <si>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</si>
  <si>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</si>
  <si>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</si>
  <si>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</si>
  <si>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</si>
  <si>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</si>
  <si>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</si>
  <si>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</si>
  <si>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</si>
  <si>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</si>
  <si>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</si>
  <si>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</si>
  <si>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</si>
  <si>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</si>
  <si>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</si>
  <si>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</si>
  <si>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</si>
  <si>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</si>
  <si>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</si>
  <si>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</si>
  <si>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</si>
  <si>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</si>
  <si>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</si>
  <si>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</si>
  <si>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</si>
  <si>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</si>
  <si>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</si>
  <si>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</si>
  <si>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</si>
  <si>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</si>
  <si>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</si>
  <si>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</si>
  <si>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</si>
  <si>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</si>
  <si>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</si>
  <si>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</si>
  <si>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</si>
  <si>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</si>
  <si>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</si>
  <si>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</si>
  <si>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</si>
  <si>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</si>
  <si>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</si>
  <si>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</si>
  <si>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</si>
  <si>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</si>
  <si>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</si>
  <si>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</si>
  <si>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</si>
  <si>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</si>
  <si>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</si>
  <si>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</si>
  <si>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</si>
  <si>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</si>
  <si>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</si>
  <si>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</si>
  <si>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</si>
  <si>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</si>
  <si>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</si>
  <si>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</si>
  <si>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</si>
  <si>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</si>
  <si>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</si>
  <si>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</si>
  <si>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</si>
  <si>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</si>
  <si>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</si>
  <si>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</si>
  <si>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</si>
  <si>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</si>
  <si>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</si>
  <si>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</si>
  <si>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</si>
  <si>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</si>
  <si>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</si>
  <si>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</si>
  <si>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</si>
  <si>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</si>
  <si>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</si>
  <si>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</si>
  <si>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</si>
  <si>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</si>
  <si>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</si>
  <si>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</si>
  <si>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</si>
  <si>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</si>
  <si>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</si>
  <si>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</si>
  <si>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</si>
  <si>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</si>
  <si>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</si>
  <si>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</si>
  <si>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</si>
  <si>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</si>
  <si>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</si>
  <si>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</si>
  <si>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</si>
  <si>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</si>
  <si>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</si>
  <si>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</si>
  <si>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</si>
  <si>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</si>
  <si>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</si>
  <si>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</si>
  <si>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</si>
  <si>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</si>
  <si>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</si>
  <si>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</si>
  <si>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</si>
  <si>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</si>
  <si>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</si>
  <si>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</si>
  <si>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</si>
  <si>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</si>
  <si>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</si>
  <si>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</si>
  <si>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</si>
  <si>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</si>
  <si>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</si>
  <si>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</si>
  <si>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</si>
  <si>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</si>
  <si>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</si>
  <si>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</si>
  <si>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</si>
  <si>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</si>
  <si>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</si>
  <si>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</si>
  <si>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</si>
  <si>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</si>
  <si>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</si>
  <si>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</si>
  <si>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</si>
  <si>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</si>
  <si>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</si>
  <si>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</si>
  <si>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</si>
  <si>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</si>
  <si>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</si>
  <si>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</si>
  <si>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</si>
  <si>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</si>
  <si>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</si>
  <si>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</si>
  <si>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</si>
  <si>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</si>
  <si>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</si>
  <si>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</si>
  <si>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</si>
  <si>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</si>
  <si>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</si>
  <si>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</si>
  <si>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</si>
  <si>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</si>
  <si>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</si>
  <si>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</si>
  <si>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</si>
  <si>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</si>
  <si>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</si>
  <si>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</si>
  <si>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</si>
  <si>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</si>
  <si>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</si>
  <si>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</si>
  <si>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</si>
  <si>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</si>
  <si>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</si>
  <si>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</si>
  <si>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</si>
  <si>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</si>
  <si>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</si>
  <si>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</si>
  <si>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</si>
  <si>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</si>
  <si>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</si>
  <si>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</si>
  <si>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</si>
  <si>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</si>
  <si>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</si>
  <si>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</si>
  <si>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</si>
  <si>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</si>
  <si>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</si>
  <si>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</si>
  <si>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</si>
  <si>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</si>
  <si>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</si>
  <si>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</si>
  <si>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</si>
  <si>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</si>
  <si>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</si>
  <si>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</si>
  <si>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</si>
  <si>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</si>
  <si>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</si>
  <si>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</si>
  <si>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</si>
  <si>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</si>
  <si>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</si>
  <si>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</si>
  <si>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</si>
  <si>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</si>
  <si>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</si>
  <si>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</si>
  <si>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</si>
  <si>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</si>
  <si>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</si>
  <si>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</si>
  <si>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</si>
  <si>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</si>
  <si>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</si>
  <si>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</si>
  <si>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</si>
  <si>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</si>
  <si>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</si>
  <si>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</si>
  <si>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</si>
  <si>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</si>
  <si>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</si>
  <si>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</si>
  <si>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</si>
  <si>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</si>
  <si>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</si>
  <si>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</si>
  <si>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</si>
  <si>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</si>
  <si>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</si>
  <si>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</si>
  <si>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</si>
  <si>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</si>
  <si>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</si>
  <si>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</si>
  <si>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</si>
  <si>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</si>
  <si>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</si>
  <si>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</si>
  <si>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</si>
  <si>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</si>
  <si>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</si>
  <si>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</si>
  <si>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</si>
  <si>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</si>
  <si>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</si>
  <si>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</si>
  <si>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</si>
  <si>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</si>
  <si>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</si>
  <si>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</si>
  <si>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</si>
  <si>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</si>
  <si>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</si>
  <si>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</si>
  <si>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</si>
  <si>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</si>
  <si>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</si>
  <si>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</si>
  <si>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</si>
  <si>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</si>
  <si>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</si>
  <si>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</si>
  <si>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</si>
  <si>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</si>
  <si>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</si>
  <si>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</si>
  <si>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</si>
  <si>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</si>
  <si>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</si>
  <si>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</si>
  <si>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</si>
  <si>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</si>
  <si>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</si>
  <si>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</si>
  <si>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</si>
  <si>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</si>
  <si>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</si>
  <si>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</si>
  <si>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</si>
  <si>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</si>
  <si>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</si>
  <si>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</si>
  <si>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</si>
  <si>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</si>
  <si>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</si>
  <si>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</si>
  <si>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</si>
  <si>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</si>
  <si>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</si>
  <si>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</si>
  <si>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</si>
  <si>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</si>
  <si>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</si>
  <si>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</si>
  <si>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</si>
  <si>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</si>
  <si>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</si>
  <si>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</si>
  <si>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</si>
  <si>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</si>
  <si>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</si>
  <si>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150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</si>
  <si>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</si>
  <si>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</si>
  <si>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</si>
  <si>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</si>
  <si>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</si>
  <si>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</si>
  <si>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</si>
  <si>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</si>
  <si>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</si>
  <si>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</si>
  <si>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</si>
  <si>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</si>
  <si>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</si>
  <si>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</si>
  <si>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</si>
  <si>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</si>
  <si>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</si>
  <si>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</si>
  <si>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</si>
  <si>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</si>
  <si>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</si>
  <si>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</si>
  <si>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</si>
  <si>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</si>
  <si>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</si>
  <si>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</si>
  <si>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</si>
  <si>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</si>
  <si>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</si>
  <si>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</si>
  <si>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</si>
  <si>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</si>
  <si>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</si>
  <si>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</si>
  <si>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</si>
  <si>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</si>
  <si>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</si>
  <si>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</si>
  <si>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</si>
  <si>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</si>
  <si>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</si>
  <si>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</si>
  <si>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</si>
  <si>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</si>
  <si>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</si>
  <si>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</si>
  <si>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</si>
  <si>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</si>
  <si>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</si>
  <si>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</si>
  <si>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</si>
  <si>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</si>
  <si>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</si>
  <si>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</si>
  <si>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</si>
  <si>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</si>
  <si>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</si>
  <si>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</si>
  <si>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</si>
  <si>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</si>
  <si>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</si>
  <si>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</si>
  <si>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</si>
  <si>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</si>
  <si>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</si>
  <si>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</si>
  <si>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</si>
  <si>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</si>
  <si>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</si>
  <si>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</si>
  <si>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</si>
  <si>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</si>
  <si>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</si>
  <si>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</si>
  <si>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</si>
  <si>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</si>
  <si>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</si>
  <si>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</si>
  <si>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</si>
  <si>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</si>
  <si>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</si>
  <si>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</si>
  <si>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</si>
  <si>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</si>
  <si>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PCM-20251205-00000211</t>
  </si>
  <si>
    <t>5 min</t>
  </si>
  <si>
    <t xml:space="preserve"> PCM-20250215-00000830 </t>
  </si>
  <si>
    <t>LTE site still down and  site located in aramco area access issue need special permission</t>
  </si>
  <si>
    <t>PCM-20251205-00000156</t>
  </si>
  <si>
    <t>was night access issue / USF area team EM team on the way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</si>
  <si>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</si>
  <si>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</si>
  <si>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</si>
  <si>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</si>
  <si>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</si>
  <si>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</si>
  <si>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</si>
  <si>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</si>
  <si>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TT-20251204-00832</t>
  </si>
  <si>
    <t>Team found SCECO NA and no parking available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</si>
</sst>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0" totalsRowShown="0" headerRowDxfId="46" dataDxfId="45" headerRowBorderDxfId="43" tableBorderDxfId="44" totalsRowBorderDxfId="42">
  <autoFilter ref="A1:L1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333.30995023147989</v>
      </c>
      <c r="H2" s="73">
        <v>45662.943402777775</v>
      </c>
      <c r="I2" s="56" t="str">
        <f>IFERROR(VLOOKUP(D2,DB!A:F,6,0),"")</f>
        <v>Generator-SG</v>
      </c>
      <c r="J2" s="56" t="str">
        <f>IFERROR(VLOOKUP(D2,DB!A:G,7,0),"")</f>
        <v>Dead</v>
      </c>
      <c r="K2" s="64" t="s">
        <v>39107</v>
      </c>
      <c r="L2" s="62" t="str">
        <f>IFERROR(VLOOKUP(D2,DB!A:I,9,0),"")</f>
        <v>Latis</v>
      </c>
    </row>
    <row r="3" spans="1:15" ht="15" customHeight="1">
      <c r="A3" s="128" t="s">
        <v>39108</v>
      </c>
      <c r="B3" s="127" t="str">
        <f>IFERROR(VLOOKUP(D3,DB!A:K,11,0),"")</f>
        <v>R1</v>
      </c>
      <c r="C3" s="127">
        <v>1</v>
      </c>
      <c r="D3" s="56" t="s">
        <v>21711</v>
      </c>
      <c r="E3" s="126" t="s">
        <v>39106</v>
      </c>
      <c r="F3" s="125">
        <v>45996.292361111111</v>
      </c>
      <c r="G3" s="124">
        <f ca="1">IFERROR(NOW()-F3,"-")</f>
        <v>-3.3984953704930376E-2</v>
      </c>
      <c r="H3" s="125">
        <v>45996.287488425929</v>
      </c>
      <c r="I3" s="127" t="str">
        <f>IFERROR(VLOOKUP(D3,DB!A:F,6,0),"")</f>
        <v>Generator-SG</v>
      </c>
      <c r="J3" s="127" t="str">
        <f>IFERROR(VLOOKUP(D3,DB!A:G,7,0),"")</f>
        <v>Vandalized</v>
      </c>
      <c r="K3" s="123" t="s">
        <v>39109</v>
      </c>
      <c r="L3" s="122" t="str">
        <f>IFERROR(VLOOKUP(D3,DB!A:I,9,0),"")</f>
        <v>Latis</v>
      </c>
    </row>
    <row r="4" spans="1:15" ht="15" customHeight="1">
      <c r="A4" s="128"/>
      <c r="B4" s="127" t="str">
        <f>IFERROR(VLOOKUP(D4,DB!A:K,11,0),"")</f>
        <v/>
      </c>
      <c r="C4" s="127"/>
      <c r="D4" s="56"/>
      <c r="E4" s="126"/>
      <c r="F4" s="125"/>
      <c r="G4" s="124">
        <f ca="1">IFERROR(NOW()-F4,"-")</f>
        <v>45996.258376157406</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45996.258376157406</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45996.258376157406</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45996.258376157406</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45996.258376157406</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45996.258376157406</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45996.258376157406</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45996.258376157406</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45996.258376157406</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45996.258376157406</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45996.258376157406</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45996.258376157406</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45996.258376157406</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45996.258376157406</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45996.258376157406</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45996.258376157406</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45996.258376157406</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45996.258376157406</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45996.258376157406</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45996.258376157406</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45996.258376157406</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45996.258376157406</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45996.258376157406</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45996.258376157406</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45996.258376157406</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45996.258376157406</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45996.258376157406</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45996.258376157406</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45996.258376157406</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45996.258376157406</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45996.258376157406</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45996.258376157406</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45996.258376157406</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45996.258376157406</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45996.258376157406</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45996.258376157406</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45996.258376157406</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45996.258376157406</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45996.258376157406</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45996.258376157406</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45996.258376157406</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45996.258376157406</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45996.258376157406</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45996.258376157406</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45996.258376157406</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45996.258376157406</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45996.258376157406</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45996.258376157406</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45996.258376157406</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45996.258376157406</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45996.258376157406</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45996.258376157406</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45996.258376157406</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45996.258376157406</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45996.258376157406</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45996.258376157406</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45996.258376157406</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45996.258376157406</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45996.258376157406</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45996.258376157406</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45996.258376157406</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45996.258376157406</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45996.258376157406</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45996.258376157406</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45996.258376157406</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45996.258376157406</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45996.258376157406</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45996.258376157406</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45996.258376157406</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45996.258376157406</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45996.258376157406</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45996.258376157406</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45996.258376157406</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45996.258376157406</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45996.258376157406</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45996.258376157406</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45996.258376157406</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45996.258376157406</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45996.258376157406</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45996.258376157406</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45996.258376157406</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45996.258376157406</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45996.258376157406</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45996.258376157406</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45996.258376157406</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45996.258376157406</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45996.258376157406</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45996.258376157406</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45996.258376157406</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45996.258376157406</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45996.258376157406</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45996.258376157406</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45996.258376157406</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45996.258376157406</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45996.258376157406</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45996.258376157406</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45996.258376157406</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45996.258376157406</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45996.258376157406</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45996.258376157406</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45996.258376157406</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45996.258376157406</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45996.258376157406</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45996.258376157406</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45996.258376157406</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45996.258376157406</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45996.258376157406</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45996.258376157406</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45996.258376157406</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45996.258376157406</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45996.258376157406</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45996.258376157406</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45996.258376157406</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45996.258376157406</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45996.258376157406</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45996.258376157406</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45996.258376157406</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45996.258376157406</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45996.258376157406</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45996.258376157406</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45996.258376157406</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45996.258376157406</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45996.258376157406</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45996.258376157406</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45996.258376157406</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45996.258376157406</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45996.258376157406</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45996.258376157406</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45996.258376157406</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45996.258376157406</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45996.258376157406</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45996.258376157406</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45996.258376157406</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45996.258376157406</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45996.258376157406</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45996.258376157406</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45996.258376157406</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45996.258376157406</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45996.258376157406</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45996.258376157406</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45996.258376157406</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45996.258376157406</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45996.258376157406</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45996.258376157406</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45996.258376157406</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45996.258376157406</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45996.258376157406</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45996.258376157406</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45996.258376157406</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45996.258376157406</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45996.258376157406</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45996.258376157406</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45996.258376157406</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45996.258376157406</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45996.258376157406</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45996.258376157406</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45996.258376157406</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45996.258376157406</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45996.258376157406</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45996.258376157406</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45996.258376157406</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45996.258376157406</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45996.258376157406</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45996.258376157406</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45996.258376157406</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45996.258376157406</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45996.258376157406</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45996.258376157406</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45996.258376157406</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45996.258376157406</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45996.258376157406</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45996.258376157406</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45996.258376157406</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45996.258376157406</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45996.258376157406</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45996.258376157406</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45996.258376157406</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45996.258376157406</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45996.258376157406</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45996.258376157406</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45996.258376157406</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45996.258376157406</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45996.258376157406</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45996.258376157406</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45996.258376157406</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45996.258376157406</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45996.258376157406</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45996.258376157406</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45996.258376157406</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45996.258376157406</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45996.258376157406</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45996.258376157406</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45996.258376157406</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45996.258376157406</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45996.258376157406</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F670052A-B4E9-4F21-BFCF-AAC97485D0D9}"/>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171.25853819444455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11.870957175924559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26293</v>
      </c>
      <c r="E5" s="81" t="s">
        <v>39106</v>
      </c>
      <c r="F5" s="100">
        <v>45996.218495370369</v>
      </c>
      <c r="G5" s="101">
        <f ca="1">IFERROR(NOW()-F5,"-")</f>
        <v>3.9880787036963739E-2</v>
      </c>
      <c r="H5" s="100">
        <v>45996.204606481479</v>
      </c>
      <c r="I5" s="18" t="str">
        <f>IFERROR(VLOOKUP(D5,DB!A:F,6,0),"")</f>
        <v>Generator-DG</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45996.258376157406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45996.258376157406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45996.258376157406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45996.258376157406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45996.258376157406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45996.258376157406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45996.258376157406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45996.258376157406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45996.258376157406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45996.258376157406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45996.258376157406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45996.258376157406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45996.258376157406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45996.258376157406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45996.258376157406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45996.258376157406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45996.258376157406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45996.258376157406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45996.258376157406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45996.258376157406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45996.258376157406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45996.258376157406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45996.258376157406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45996.258376157406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45996.258376157406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45996.258376157406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45996.258376157406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45996.258376157406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45996.258376157406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45996.258376157406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45996.258376157406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45996.258376157406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45996.258376157406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45996.258376157406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45996.258376157406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45996.258376157406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45996.258376157406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45996.258376157406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45996.258376157406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45996.258376157406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45996.258376157406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45996.258376157406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45996.258376157406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45996.258376157406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45996.258376157406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45996.258376157406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45996.258376157406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45996.258376157406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45996.258376157406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45996.258376157406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45996.258376157406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45996.258376157406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45996.258376157406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45996.258376157406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45996.258376157406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45996.258376157406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45996.258376157406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45996.258376157406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45996.258376157406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45996.258376157406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45996.258376157406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45996.258376157406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45996.258376157406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45996.258376157406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45996.258376157406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45996.258376157406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45996.258376157406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45996.258376157406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45996.258376157406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45996.258376157406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45996.258376157406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45996.258376157406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45996.258376157406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45996.258376157406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45996.258376157406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45996.258376157406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45996.258376157406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45996.258376157406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45996.258376157406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45996.258376157406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45996.258376157406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45996.258376157406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45996.258376157406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45996.258376157406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45996.258376157406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45996.258376157406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45996.258376157406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45996.258376157406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45996.258376157406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45996.258376157406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45996.258376157406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45996.258376157406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45996.258376157406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45996.258376157406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45996.258376157406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45996.258376157406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45996.258376157406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45996.258376157406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45996.258376157406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45996.258376157406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45996.258376157406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45996.258376157406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45996.258376157406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45996.258376157406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45996.258376157406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45996.258376157406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45996.258376157406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45996.258376157406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45996.258376157406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45996.258376157406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45996.258376157406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45996.258376157406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45996.258376157406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45996.258376157406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45996.258376157406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45996.258376157406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45996.258376157406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45996.258376157406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45996.258376157406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45996.258376157406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45996.258376157406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45996.258376157406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45996.258376157406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45996.258376157406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45996.258376157406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45996.258376157406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45996.258376157406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45996.258376157406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45996.258376157406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45996.258376157406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45996.258376157406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45996.258376157406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45996.258376157406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45996.258376157406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45996.258376157406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45996.258376157406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45996.258376157406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45996.258376157406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45996.258376157406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45996.258376157406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45996.258376157406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45996.258376157406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45996.258376157406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45996.258376157406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45996.258376157406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45996.258376157406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45996.258376157406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45996.258376157406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45996.258376157406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45996.258376157406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45996.258376157406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45996.258376157406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45996.258376157406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45996.258376157406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45996.258376157406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45996.258376157406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45996.258376157406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45996.258376157406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45996.258376157406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45996.258376157406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45996.258376157406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45996.258376157406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45996.258376157406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45996.258376157406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45996.258376157406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45996.258376157406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45996.258376157406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45996.258376157406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45996.258376157406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45996.258376157406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45996.258376157406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45996.258376157406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45996.258376157406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45996.258376157406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45996.258376157406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45996.258376157406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45996.258376157406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45996.258376157406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45996.258376157406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45996.258376157406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45996.258376157406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45996.258376157406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45996.258376157406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45996.258376157406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45996.258376157406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45996.258376157406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45996.258376157406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45996.258376157406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45996.258376157406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45996.258376157406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45996.258376157406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45996.258376157406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45996.258376157406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45996.258376157406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45996.258376157406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45996.258376157406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45996.258376157406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45996.258376157406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45996.258376157406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45996.258376157406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45996.258376157406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45996.258376157406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45996.258376157406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45996.258376157406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45996.258376157406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45996.258376157406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45996.258376157406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45996.258376157406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45996.258376157406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45996.258376157406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45996.258376157406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45996.258376157406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45996.258376157406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45996.258376157406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45996.258376157406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45996.258376157406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45996.258376157406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45996.258376157406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45996.258376157406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45996.258376157406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45996.258376157406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45996.258376157406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45996.258376157406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45996.258376157406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45996.258376157406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45996.258376157406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45996.258376157406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45996.258376157406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45996.258376157406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45996.258376157406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45996.258376157406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45996.258376157406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45996.258376157406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45996.258376157406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45996.258376157406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45996.258376157406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45996.258376157406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45996.258376157406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45996.258376157406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45996.258376157406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45996.258376157406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45996.258376157406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45996.258376157406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45996.258376157406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45996.258376157406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45996.258376157406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45996.258376157406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45996.258376157406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45996.258376157406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45996.258376157406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45996.258376157406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45996.258376157406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45996.258376157406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45996.258376157406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45996.258376157406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45996.258376157406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45996.258376157406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45996.258376157406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45996.258376157406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45996.258376157406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45996.258376157406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45996.258376157406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45996.258376157406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45996.258376157406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45996.258376157406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45996.258376157406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45996.258376157406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45996.258376157406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45996.258376157406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45996.258376157406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45996.258376157406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45996.258376157406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45996.258376157406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45996.258376157406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45996.258376157406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45996.258376157406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45996.258376157406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45996.258376157406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45996.258376157406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45996.258376157406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45996.258376157406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45996.258376157406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45996.258376157406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45996.258376157406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45996.258376157406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45996.258376157406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45996.258376157406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45996.258376157406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45996.258376157406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45996.258376157406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45996.258376157406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45996.258376157406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45996.258376157406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45996.258376157406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45996.258376157406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45996.258376157406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45996.258376157406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45996.258376157406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45996.258376157406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45996.258376157406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45996.258376157406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45996.258376157406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45996.258376157406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45996.258376157406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45996.258376157406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45996.258376157406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45996.258376157406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45996.258376157406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45996.258376157406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45996.258376157406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45996.258376157406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45996.258376157406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45996.258376157406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45996.258376157406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45996.258376157406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45996.258376157406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45996.258376157406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45996.258376157406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45996.258376157406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45996.258376157406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45996.258376157406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45996.258376157406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45996.258376157406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45996.258376157406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45996.258376157406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45996.258376157406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45996.258376157406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45996.258376157406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45996.258376157406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45996.258376157406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45996.258376157406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45996.258376157406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45996.258376157406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45996.258376157406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45996.258376157406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45996.258376157406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45996.258376157406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45996.258376157406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45996.258376157406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45996.258376157406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45996.258376157406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45996.258376157406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45996.258376157406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45996.258376157406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45996.258376157406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45996.258376157406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45996.258376157406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45996.258376157406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45996.258376157406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45996.258376157406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45996.258376157406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45996.258376157406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45996.258376157406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45996.258376157406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45996.258376157406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45996.258376157406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45996.258376157406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45996.258376157406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45996.258376157406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45996.258376157406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45996.258376157406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45996.258376157406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45996.258376157406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45996.258376157406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45996.258376157406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45996.258376157406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45996.258376157406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45996.258376157406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45996.258376157406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45996.258376157406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45996.258376157406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45996.258376157406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45996.258376157406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45996.258376157406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45996.258376157406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45996.258376157406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45996.258376157406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45996.258376157406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45996.258376157406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45996.258376157406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45996.258376157406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45996.258376157406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45996.258376157406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45996.258376157406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45996.258376157406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45996.258376157406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45996.258376157406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45996.258376157406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45996.258376157406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45996.258376157406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45996.258376157406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45996.258376157406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45996.258376157406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45996.258376157406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45996.258376157406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45996.258376157406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45996.258376157406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45996.258376157406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45996.258376157406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45996.258376157406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45996.258376157406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45996.258376157406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45996.258376157406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45996.258376157406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45996.258376157406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45996.258376157406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45996.258376157406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45996.258376157406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45996.258376157406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45996.258376157406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45996.258376157406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45996.258376157406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45996.258376157406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45996.258376157406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45996.258376157406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45996.258376157406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45996.258376157406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45996.258376157406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45996.258376157406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45996.258376157406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45996.258376157406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45996.258376157406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45996.258376157406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45996.258376157406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45996.258376157406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45996.258376157406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45996.258376157406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45996.258376157406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45996.258376157406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45996.258376157406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45996.258376157406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45996.258376157406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45996.258376157406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45996.258376157406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45996.258376157406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45996.258376157406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45996.258376157406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45996.258376157406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45996.258376157406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45996.258376157406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45996.258376157406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45996.258376157406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45996.258376157406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45996.258376157406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45996.258376157406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45996.258376157406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45996.258376157406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45996.258376157406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45996.258376157406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45996.258376157406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45996.258376157406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45996.258376157406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45996.258376157406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45996.258376157406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45996.258376157406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45996.258376157406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45996.258376157406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45996.258376157406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45996.258376157406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45996.258376157406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45996.258376157406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45996.258376157406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45996.258376157406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45996.258376157406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45996.258376157406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45996.258376157406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45996.258376157406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45996.258376157406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45996.258376157406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45996.258376157406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45996.258376157406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45996.258376157406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45996.258376157406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45996.258376157406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45996.258376157406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45996.258376157406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45996.258376157406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45996.258376157406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45996.258376157406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45996.258376157406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45996.258376157406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45996.258376157406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45996.258376157406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45996.258376157406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45996.258376157406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45996.258376157406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45996.258376157406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45996.258376157406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45996.258376157406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45996.258376157406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45996.258376157406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45996.258376157406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45996.258376157406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45996.258376157406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45996.258376157406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45996.258376157406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45996.258376157406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45996.258376157406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45996.258376157406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45996.258376157406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45996.258376157406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45996.258376157406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45996.258376157406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45996.258376157406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45996.258376157406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45996.258376157406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45996.258376157406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45996.258376157406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45996.258376157406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45996.258376157406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45996.258376157406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45996.258376157406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45996.258376157406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45996.258376157406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45996.258376157406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45996.258376157406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45996.258376157406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45996.258376157406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45996.258376157406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45996.258376157406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45996.258376157406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45996.258376157406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45996.258376157406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45996.258376157406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45996.258376157406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45996.258376157406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45996.258376157406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45996.258376157406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45996.258376157406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45996.258376157406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45996.258376157406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45996.258376157406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45996.258376157406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45996.258376157406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45996.258376157406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45996.258376157406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45996.258376157406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45996.258376157406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45996.258376157406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45996.258376157406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45996.258376157406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45996.258376157406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45996.258376157406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45996.258376157406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45996.258376157406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45996.258376157406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45996.258376157406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45996.258376157406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45996.258376157406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45996.258376157406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45996.258376157406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45996.258376157406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45996.258376157406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45996.258376157406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45996.258376157406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45996.258376157406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45996.258376157406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45996.258376157406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45996.258376157406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45996.258376157406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45996.258376157406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45996.258376157406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45996.258376157406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45996.258376157406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45996.258376157406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45996.258376157406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45996.258376157406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45996.258376157406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45996.258376157406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45996.258376157406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45996.258376157406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45996.258376157406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45996.258376157406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45996.258376157406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45996.258376157406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45996.258376157406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45996.258376157406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45996.258376157406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45996.258376157406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45996.258376157406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45996.258376157406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45996.258376157406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45996.258376157406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45996.258376157406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45996.258376157406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45996.258376157406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45996.258376157406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45996.258376157406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45996.258376157406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45996.258376157406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45996.258376157406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45996.258376157406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45996.258376157406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45996.258376157406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45996.258376157406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45996.258376157406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45996.258376157406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45996.258376157406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45996.258376157406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45996.258376157406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45996.258376157406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45996.258376157406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45996.258376157406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45996.258376157406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45996.258376157406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45996.258376157406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45996.258376157406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45996.258376157406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45996.258376157406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45996.258376157406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45996.258376157406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45996.258376157406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45996.258376157406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45996.258376157406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45996.258376157406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45996.258376157406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45996.258376157406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45996.258376157406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45996.258376157406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45996.258376157406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45996.258376157406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45996.258376157406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45996.258376157406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45996.258376157406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45996.258376157406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45996.258376157406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45996.258376157406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45996.258376157406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45996.258376157406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45996.258376157406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45996.258376157406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45996.258376157406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45996.258376157406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45996.258376157406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45996.258376157406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45996.258376157406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45996.258376157406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45996.258376157406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45996.258376157406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45996.258376157406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45996.258376157406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45996.258376157406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45996.258376157406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45996.258376157406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45996.258376157406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45996.258376157406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45996.258376157406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45996.258376157406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45996.258376157406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45996.258376157406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45996.258376157406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45996.258376157406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45996.258376157406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45996.258376157406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45996.258376157406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45996.258376157406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45996.258376157406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45996.258376157406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45996.258376157406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45996.258376157406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45996.258376157406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45996.258376157406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45996.258376157406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45996.258376157406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45996.258376157406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45996.258376157406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45996.258376157406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45996.258376157406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45996.258376157406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45996.258376157406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45996.258376157406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45996.258376157406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45996.258376157406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45996.258376157406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45996.258376157406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45996.258376157406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45996.258376157406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45996.258376157406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45996.258376157406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45996.258376157406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45996.258376157406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45996.258376157406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45996.258376157406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45996.258376157406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45996.258376157406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45996.258376157406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45996.258376157406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45996.258376157406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45996.258376157406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45996.258376157406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45996.258376157406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45996.258376157406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45996.258376157406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45996.258376157406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45996.258376157406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45996.258376157406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45996.258376157406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45996.258376157406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45996.258376157406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45996.258376157406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45996.258376157406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45996.258376157406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45996.258376157406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45996.258376157406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45996.258376157406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45996.258376157406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45996.258376157406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45996.258376157406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45996.258376157406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45996.258376157406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45996.258376157406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45996.258376157406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45996.258376157406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45996.258376157406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45996.258376157406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45996.258376157406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45996.258376157406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45996.258376157406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45996.258376157406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45996.258376157406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45996.258376157406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45996.258376157406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45996.258376157406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45996.258376157406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45996.258376157406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45996.258376157406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45996.258376157406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45996.258376157406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45996.258376157406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45996.258376157406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45996.258376157406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45996.258376157406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45996.258376157406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45996.258376157406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45996.258376157406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45996.258376157406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45996.258376157406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45996.258376157406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45996.258376157406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45996.258376157406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45996.258376157406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45996.258376157406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45996.258376157406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45996.258376157406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45996.258376157406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45996.258376157406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45996.258376157406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45996.258376157406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45996.258376157406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45996.258376157406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45996.258376157406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45996.258376157406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45996.258376157406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45996.258376157406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45996.258376157406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45996.258376157406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45996.258376157406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45996.258376157406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45996.258376157406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45996.258376157406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45996.258376157406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45996.258376157406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45996.258376157406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45996.258376157406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45996.258376157406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45996.258376157406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45996.258376157406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45996.258376157406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45996.258376157406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45996.258376157406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45996.258376157406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45996.258376157406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45996.258376157406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45996.258376157406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45996.258376157406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45996.258376157406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45996.258376157406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45996.258376157406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45996.258376157406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45996.258376157406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45996.258376157406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45996.258376157406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45996.258376157406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45996.258376157406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45996.258376157406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45996.258376157406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45996.258376157406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45996.258376157406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45996.258376157406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45996.258376157406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45996.258376157406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45996.258376157406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45996.258376157406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45996.258376157406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45996.258376157406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45996.258376157406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45996.258376157406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45996.258376157406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45996.258376157406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45996.258376157406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45996.258376157406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45996.258376157406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45996.258376157406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45996.258376157406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45996.258376157406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45996.258376157406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45996.258376157406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45996.258376157406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45996.258376157406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45996.258376157406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45996.258376157406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45996.258376157406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45996.258376157406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45996.258376157406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45996.258376157406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45996.258376157406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45996.258376157406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45996.258376157406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45996.258376157406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45996.258376157406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45996.258376157406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45996.258376157406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45996.258376157406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45996.258376157406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45996.258376157406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45996.258376157406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45996.258376157406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45996.258376157406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45996.258376157406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45996.258376157406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45996.258376157406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45996.258376157406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45996.258376157406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45996.258376157406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45996.258376157406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45996.258376157406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45996.258376157406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45996.258376157406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45996.258376157406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45996.258376157406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45996.258376157406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45996.258376157406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45996.258376157406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45996.258376157406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45996.258376157406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45996.258376157406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45996.258376157406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45996.258376157406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45996.258376157406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45996.258376157406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45996.258376157406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45996.258376157406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45996.258376157406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45996.258376157406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45996.258376157406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45996.258376157406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45996.258376157406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45996.258376157406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45996.258376157406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45996.258376157406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45996.258376157406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45996.258376157406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45996.258376157406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45996.258376157406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45996.258376157406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45996.258376157406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45996.258376157406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45996.258376157406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45996.258376157406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45996.258376157406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45996.258376157406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45996.258376157406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45996.258376157406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45996.258376157406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45996.258376157406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45996.258376157406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45996.258376157406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45996.258376157406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45996.258376157406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45996.258376157406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45996.258376157406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45996.258376157406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45996.258376157406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45996.258376157406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45996.258376157406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45996.258376157406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45996.258376157406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45996.258376157406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45996.258376157406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45996.258376157406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45996.258376157406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45996.258376157406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45996.258376157406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45996.258376157406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45996.258376157406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45996.258376157406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45996.258376157406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45996.258376157406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45996.258376157406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45996.258376157406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45996.258376157406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45996.258376157406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45996.258376157406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45996.258376157406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45996.258376157406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45996.258376157406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45996.258376157406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45996.258376157406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45996.258376157406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45996.258376157406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45996.258376157406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45996.258376157406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45996.258376157406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45996.258376157406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45996.258376157406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45996.258376157406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45996.258376157406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45996.258376157406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45996.258376157406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45996.258376157406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45996.258376157406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45996.258376157406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45996.258376157406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45996.258376157406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45996.258376157406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45996.258376157406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45996.258376157406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45996.258376157406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45996.258376157406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45996.258376157406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45996.258376157406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45996.258376157406</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292.77765856480983</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37373</v>
      </c>
      <c r="E3" s="91" t="s">
        <v>39106</v>
      </c>
      <c r="F3" s="92">
        <v>45996.171527777777</v>
      </c>
      <c r="G3" s="93">
        <f t="shared" ref="G3:G16" ca="1" si="0">IFERROR(NOW()-F3,"")</f>
        <v>8.6848379629373085E-2</v>
      </c>
      <c r="H3" s="92">
        <v>45996.166319444441</v>
      </c>
      <c r="I3" s="110" t="str">
        <f>IFERROR(VLOOKUP(D3,DB!A:F,6,0),"")</f>
        <v>Generator-SG</v>
      </c>
      <c r="J3" s="110" t="str">
        <f>IFERROR(VLOOKUP(D3,DB!A:G,7,0),"")</f>
        <v>Dead</v>
      </c>
      <c r="K3" s="94" t="s">
        <v>39199</v>
      </c>
      <c r="L3" s="88" t="str">
        <f>IFERROR(VLOOKUP(D3,DB!A:I,9,0),"")</f>
        <v>Latis</v>
      </c>
    </row>
    <row r="4" spans="1:16" ht="15" customHeight="1">
      <c r="A4" s="110"/>
      <c r="B4" s="110" t="str">
        <f>IFERROR(VLOOKUP(D4,DB!A:K,11,0),"")</f>
        <v/>
      </c>
      <c r="C4" s="90"/>
      <c r="D4" s="88"/>
      <c r="E4" s="91"/>
      <c r="F4" s="92"/>
      <c r="G4" s="93">
        <f t="shared" ca="1" si="0"/>
        <v>45996.258376157406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45996.258376157406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45996.258376157406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45996.258376157406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45996.258376157406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45996.258376157406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45996.258376157406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45996.258376157406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45996.258376157406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45996.258376157406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45996.258376157406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45996.258376157406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45996.258376157406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45996.258376157406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45996.258376157406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45996.258376157406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45996.258376157406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45996.258376157406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45996.258376157406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45996.258376157406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45996.258376157406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45996.258376157406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45996.258376157406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45996.258376157406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45996.258376157406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45996.258376157406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45996.258376157406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45996.258376157406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45996.258376157406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45996.258376157406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45996.258376157406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45996.258376157406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45996.258376157406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45996.258376157406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45996.258376157406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45996.258376157406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45996.258376157406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45996.258376157406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45996.258376157406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45996.258376157406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45996.258376157406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45996.258376157406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45996.258376157406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45996.258376157406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45996.258376157406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45996.258376157406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45996.258376157406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45996.258376157406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45996.258376157406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45996.258376157406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45996.258376157406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45996.258376157406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45996.258376157406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45996.258376157406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45996.258376157406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45996.258376157406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45996.258376157406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45996.258376157406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45996.258376157406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45996.258376157406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45996.258376157406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45996.258376157406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45996.258376157406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45996.258376157406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45996.258376157406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45996.258376157406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45996.258376157406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45996.258376157406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45996.258376157406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45996.258376157406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45996.258376157406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45996.258376157406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45996.258376157406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45996.258376157406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45996.258376157406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45996.258376157406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45996.258376157406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45996.258376157406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45996.258376157406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45996.258376157406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45996.258376157406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45996.258376157406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45996.258376157406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45996.258376157406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45996.258376157406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45996.258376157406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45996.258376157406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45996.258376157406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45996.258376157406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45996.258376157406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45996.258376157406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45996.258376157406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45996.258376157406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45996.258376157406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45996.258376157406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45996.258376157406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45996.258376157406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45996.258376157406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45996.258376157406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45996.258376157406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45996.258376157406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45996.258376157406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45996.258376157406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45996.258376157406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45996.258376157406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45996.258376157406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45996.258376157406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45996.258376157406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45996.258376157406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45996.258376157406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45996.258376157406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45996.258376157406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45996.258376157406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45996.258376157406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45996.258376157406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45996.258376157406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45996.258376157406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45996.258376157406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45996.258376157406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45996.258376157406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45996.258376157406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45996.258376157406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45996.258376157406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45996.258376157406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45996.258376157406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45996.258376157406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45996.258376157406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45996.258376157406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45996.258376157406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45996.258376157406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45996.258376157406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45996.258376157406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45996.258376157406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45996.258376157406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45996.258376157406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45996.258376157406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45996.258376157406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45996.258376157406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45996.258376157406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45996.258376157406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45996.258376157406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190" ca="1" si="3">IFERROR(NOW()-F145,"")</f>
        <v>45996.258376157406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45996.258376157406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45996.258376157406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45996.258376157406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45996.258376157406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45996.258376157406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45996.258376157406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45996.258376157406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45996.258376157406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45996.258376157406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45996.258376157406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45996.258376157406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45996.258376157406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45996.258376157406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45996.258376157406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45996.258376157406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45996.258376157406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45996.258376157406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45996.258376157406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45996.258376157406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45996.258376157406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45996.258376157406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45996.258376157406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45996.258376157406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45996.258376157406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45996.258376157406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45996.258376157406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45996.258376157406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45996.258376157406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45996.258376157406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45996.258376157406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45996.258376157406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45996.258376157406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45996.258376157406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45996.258376157406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45996.258376157406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45996.258376157406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45996.258376157406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45996.258376157406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45996.258376157406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45996.258376157406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45996.258376157406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45996.258376157406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45996.258376157406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45996.258376157406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45996.258376157406</v>
      </c>
      <c r="H190" s="92"/>
      <c r="I190" s="110" t="str">
        <f>IFERROR(VLOOKUP(D190,DB!A:F,6,0),"")</f>
        <v/>
      </c>
      <c r="J190" s="110" t="str">
        <f>IFERROR(VLOOKUP(D190,DB!A:G,7,0),"")</f>
        <v/>
      </c>
      <c r="K190" s="94"/>
      <c r="L190" s="88" t="str">
        <f>IFERROR(VLOOKUP(D190,DB!A:I,9,0),"")</f>
        <v/>
      </c>
    </row>
  </sheetData>
  <dataValidations count="2">
    <dataValidation allowBlank="1" showInputMessage="1" showErrorMessage="1" sqref="E1" xr:uid="{A4F81451-56CC-4543-9497-104C4E44EE4B}"/>
    <dataValidation type="list" allowBlank="1" showInputMessage="1" showErrorMessage="1" sqref="E2:E1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C15" sqref="C15"/>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39200</v>
      </c>
      <c r="B2" s="37" t="str">
        <f>IFERROR(VLOOKUP(D2,DB!A:K,11,0),"")</f>
        <v>R5</v>
      </c>
      <c r="C2" s="37">
        <v>3</v>
      </c>
      <c r="D2" s="103" t="s">
        <v>36085</v>
      </c>
      <c r="E2" s="37" t="s">
        <v>39106</v>
      </c>
      <c r="F2" s="38">
        <v>45891.832060185188</v>
      </c>
      <c r="G2" s="105">
        <f ca="1">IFERROR(NOW()-F2,"")</f>
        <v>104.42631597221771</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70.069498842589383</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47.597265046293614</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14.88507754629245</v>
      </c>
      <c r="H5" s="135">
        <v>45981.360798611109</v>
      </c>
      <c r="I5" s="106" t="str">
        <f>IFERROR(VLOOKUP(D5,DB!A:F,6,0),"")</f>
        <v>SCECO</v>
      </c>
      <c r="J5" s="106" t="str">
        <f>IFERROR(VLOOKUP(D5,DB!A:G,7,0),"")</f>
        <v>Dead</v>
      </c>
      <c r="K5" s="106" t="s">
        <v>39207</v>
      </c>
      <c r="L5" s="106" t="str">
        <f>IFERROR(VLOOKUP(D5,DB!A:I,9,0),"")</f>
        <v>Latis</v>
      </c>
    </row>
    <row r="6" spans="1:13">
      <c r="A6" s="106" t="s">
        <v>39208</v>
      </c>
      <c r="B6" s="37" t="str">
        <f>IFERROR(VLOOKUP(D6,DB!A:K,11,0),"")</f>
        <v>R5</v>
      </c>
      <c r="C6" s="37">
        <v>2</v>
      </c>
      <c r="D6" s="37" t="s">
        <v>32904</v>
      </c>
      <c r="E6" s="37" t="s">
        <v>39106</v>
      </c>
      <c r="F6" s="38" t="s">
        <v>24</v>
      </c>
      <c r="G6" s="134" t="str">
        <f t="shared" ref="G6:G27" ca="1" si="2">IFERROR(NOW()-F6,"")</f>
        <v/>
      </c>
      <c r="H6" s="38">
        <v>45996.188125000001</v>
      </c>
      <c r="I6" s="37" t="str">
        <f>IFERROR(VLOOKUP(D6,DB!A:F,6,0),"")</f>
        <v>SCECO</v>
      </c>
      <c r="J6" s="37" t="str">
        <f>IFERROR(VLOOKUP(D6,DB!A:G,7,0),"")</f>
        <v>Dead</v>
      </c>
      <c r="K6" s="106" t="s">
        <v>39209</v>
      </c>
      <c r="L6" s="37" t="str">
        <f>IFERROR(VLOOKUP(D6,DB!A:I,9,0),"")</f>
        <v>Latis</v>
      </c>
    </row>
    <row r="7" spans="1:13">
      <c r="A7" s="37"/>
      <c r="B7" s="37" t="str">
        <f>IFERROR(VLOOKUP(D7,DB!A:K,11,0),"")</f>
        <v/>
      </c>
      <c r="C7" s="37"/>
      <c r="D7"/>
      <c r="E7" s="37"/>
      <c r="F7" s="38"/>
      <c r="G7" s="134">
        <f t="shared" ca="1" si="2"/>
        <v>45996.258376157406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45996.258376157406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45996.258376157406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45996.258376157406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45996.258376157406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45996.258376157406</v>
      </c>
      <c r="H12" s="38"/>
      <c r="I12" s="37" t="str">
        <f>IFERROR(VLOOKUP(D12,DB!A:F,6,0),"")</f>
        <v/>
      </c>
      <c r="J12" s="37" t="str">
        <f>IFERROR(VLOOKUP(D12,DB!A:G,7,0),"")</f>
        <v/>
      </c>
      <c r="K12" s="37"/>
      <c r="L12" s="37" t="str">
        <f>IFERROR(VLOOKUP(D12,DB!A:I,9,0),"")</f>
        <v/>
      </c>
    </row>
    <row r="13" spans="1:13" ht="15.75">
      <c r="A13" s="37"/>
      <c r="B13" s="37" t="str">
        <f>IFERROR(VLOOKUP(D13,DB!A:K,11,0),"")</f>
        <v/>
      </c>
      <c r="C13" s="37"/>
      <c r="D13" s="152"/>
      <c r="E13" s="37"/>
      <c r="F13" s="38"/>
      <c r="G13" s="134">
        <f t="shared" ca="1" si="2"/>
        <v>45996.258376157406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45996.258376157406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45996.258376157406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45996.258376157406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45996.258376157406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45996.258376157406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45996.258376157406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45996.258376157406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45996.258376157406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45996.258376157406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45996.258376157406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45996.258376157406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45996.258376157406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45996.258376157406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45996.258376157406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ref="G28:G59" ca="1" si="3">IFERROR(NOW()-F28,"")</f>
        <v>45996.258376157406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45996.258376157406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45996.258376157406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45996.258376157406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45996.258376157406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45996.258376157406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45996.258376157406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45996.258376157406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45996.258376157406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45996.258376157406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45996.258376157406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45996.258376157406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45996.258376157406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45996.258376157406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45996.258376157406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45996.258376157406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45996.258376157406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45996.258376157406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45996.258376157406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45996.258376157406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45996.258376157406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45996.258376157406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45996.258376157406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45996.258376157406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45996.258376157406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45996.258376157406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45996.258376157406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45996.258376157406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45996.258376157406</v>
      </c>
      <c r="H56" s="38"/>
      <c r="I56" s="37" t="str">
        <f>IFERROR(VLOOKUP(D56,DB!A:F,6,0),"")</f>
        <v/>
      </c>
      <c r="J56" s="37" t="str">
        <f>IFERROR(VLOOKUP(D56,DB!A:G,7,0),"")</f>
        <v/>
      </c>
      <c r="K56" s="37"/>
      <c r="L56" s="37" t="str">
        <f>IFERROR(VLOOKUP(D56,DB!A:I,9,0),"")</f>
        <v/>
      </c>
    </row>
    <row r="57" spans="1:12">
      <c r="A57" s="149"/>
      <c r="B57" s="149" t="str">
        <f>IFERROR(VLOOKUP(D57,DB!A:K,11,0),"")</f>
        <v/>
      </c>
      <c r="C57" s="149"/>
      <c r="D57" s="149"/>
      <c r="E57" s="149"/>
      <c r="F57" s="150"/>
      <c r="G57" s="151">
        <f t="shared" ca="1" si="3"/>
        <v>45996.258376157406</v>
      </c>
      <c r="H57" s="150"/>
      <c r="I57" s="149" t="str">
        <f>IFERROR(VLOOKUP(D57,DB!A:F,6,0),"")</f>
        <v/>
      </c>
      <c r="J57" s="149" t="str">
        <f>IFERROR(VLOOKUP(D57,DB!A:G,7,0),"")</f>
        <v/>
      </c>
      <c r="K57" s="149"/>
      <c r="L57" s="149"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45996.258376157406</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45996.258376157406</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45996.258376157406</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45996.258376157406</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45996.258376157406</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45996.258376157406</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45996.258376157406</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45996.258376157406</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45996.258376157406</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45996.258376157406</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45996.258376157406</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45996.258376157406</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45996.258376157406</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45996.258376157406</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45996.258376157406</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45996.258376157406</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45996.258376157406</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45996.258376157406</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45996.258376157406</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45996.258376157406</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45996.258376157406</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45996.258376157406</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45996.258376157406</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45996.258376157406</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45996.258376157406</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45996.258376157406</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45996.258376157406</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45996.258376157406</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45996.258376157406</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45996.258376157406</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45996.258376157406</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45996.258376157406</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45996.258376157406</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45996.258376157406</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45996.258376157406</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45996.258376157406</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45996.258376157406</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45996.258376157406</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45996.258376157406</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45996.258376157406</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45996.258376157406</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45996.258376157406</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45996.258376157406</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45996.258376157406</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45996.258376157406</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45996.258376157406</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45996.258376157406</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45996.258376157406</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45996.258376157406</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45996.258376157406</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45996.258376157406</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45996.258376157406</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45996.258376157406</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45996.258376157406</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45996.258376157406</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45996.258376157406</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45996.258376157406</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45996.258376157406</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45996.258376157406</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45996.258376157406</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45996.258376157406</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45996.258376157406</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45996.258376157406</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45996.258376157406</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45996.258376157406</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45996.258376157406</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45996.258376157406</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45996.258376157406</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45996.258376157406</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45996.258376157406</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45996.258376157406</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45996.258376157406</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45996.258376157406</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45996.258376157406</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45996.258376157406</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45996.258376157406</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45996.258376157406</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45996.258376157406</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45996.258376157406</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45996.258376157406</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45996.258376157406</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45996.258376157406</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45996.258376157406</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45996.258376157406</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45996.258376157406</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45996.258376157406</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45996.258376157406</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45996.258376157406</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45996.258376157406</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45996.258376157406</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45996.258376157406</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45996.258376157406</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45996.258376157406</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45996.258376157406</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45996.258376157406</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45996.258376157406</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45996.258376157406</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45996.258376157406</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45996.258376157406</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45996.258376157406</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45996.258376157406</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45996.258376157406</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45996.258376157406</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45996.258376157406</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45996.258376157406</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45996.258376157406</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45996.258376157406</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45996.258376157406</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45996.258376157406</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45996.258376157406</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45996.258376157406</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45996.258376157406</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45996.258376157406</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45996.258376157406</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45996.258376157406</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45996.258376157406</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45996.258376157406</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45996.258376157406</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45996.258376157406</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45996.258376157406</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45996.258376157406</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45996.258376157406</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45996.258376157406</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45996.258376157406</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45996.258376157406</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45996.258376157406</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45996.258376157406</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45996.258376157406</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45996.258376157406</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45996.258376157406</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45996.258376157406</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45996.258376157406</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45996.258376157406</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45996.258376157406</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45996.258376157406</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45996.258376157406</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45996.258376157406</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45996.258376157406</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45996.258376157406</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45996.258376157406</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45996.258376157406</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45996.258376157406</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45996.258376157406</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45996.258376157406</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45996.258376157406</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45996.258376157406</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45996.258376157406</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45996.258376157406</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45996.258376157406</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45996.258376157406</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45996.258376157406</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45996.258376157406</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45996.258376157406</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45996.258376157406</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45996.258376157406</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45996.258376157406</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45996.258376157406</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45996.258376157406</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45996.258376157406</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45996.258376157406</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45996.258376157406</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45996.258376157406</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45996.258376157406</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45996.258376157406</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45996.258376157406</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45996.258376157406</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45996.258376157406</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45996.258376157406</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45996.258376157406</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45996.258376157406</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45996.258376157406</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45996.258376157406</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45996.258376157406</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45996.258376157406</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45996.258376157406</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45996.258376157406</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45996.258376157406</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45996.258376157406</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45996.258376157406</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45996.258376157406</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45996.258376157406</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45996.258376157406</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45996.258376157406</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45996.258376157406</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45996.258376157406</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45996.258376157406</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45996.258376157406</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45996.258376157406</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45996.258376157406</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45996.258376157406</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45996.258376157406</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45996.258376157406</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45996.258376157406</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45996.258376157406</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45996.258376157406</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45996.258376157406</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45996.258376157406</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45996.258376157406</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45996.258376157406</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45996.258376157406</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45996.258376157406</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45996.258376157406</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45996.258376157406</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45996.258376157406</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45996.258376157406</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45996.258376157406</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45996.258376157406</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45996.258376157406</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45996.258376157406</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45996.258376157406</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45996.258376157406</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45996.258376157406</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45996.258376157406</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45996.258376157406</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45996.258376157406</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45996.258376157406</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45996.258376157406</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45996.258376157406</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45996.258376157406</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45996.258376157406</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45996.258376157406</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45996.258376157406</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45996.258376157406</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45996.258376157406</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45996.258376157406</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45996.258376157406</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45996.258376157406</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45996.258376157406</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45996.258376157406</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45996.258376157406</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45996.258376157406</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45996.258376157406</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45996.258376157406</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45996.258376157406</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45996.258376157406</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45996.258376157406</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45996.258376157406</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45996.258376157406</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45996.258376157406</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45996.258376157406</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45996.258376157406</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45996.258376157406</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45996.258376157406</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45996.258376157406</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45996.258376157406</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45996.258376157406</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45996.258376157406</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45996.258376157406</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45996.258376157406</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45996.258376157406</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45996.258376157406</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45996.258376157406</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45996.258376157406</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45996.258376157406</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45996.258376157406</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45996.258376157406</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45996.258376157406</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45996.258376157406</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45996.258376157406</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45996.258376157406</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45996.258376157406</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45996.258376157406</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45996.258376157406</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45996.258376157406</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45996.258376157406</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45996.258376157406</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45996.258376157406</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45996.258376157406</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45996.258376157406</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45996.258376157406</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45996.258376157406</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45996.258376157406</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45996.258376157406</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45996.258376157406</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45996.258376157406</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45996.258376157406</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45996.258376157406</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45996.258376157406</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45996.258376157406</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45996.258376157406</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45996.258376157406</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45996.258376157406</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45996.258376157406</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45996.258376157406</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45996.258376157406</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45996.258376157406</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45996.258376157406</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45996.258376157406</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45996.258376157406</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45996.258376157406</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45996.258376157406</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45996.258376157406</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45996.258376157406</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45996.258376157406</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45996.258376157406</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45996.258376157406</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45996.258376157406</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45996.258376157406</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45996.258376157406</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45996.258376157406</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45996.258376157406</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45996.258376157406</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45996.258376157406</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45996.258376157406</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45996.258376157406</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45996.258376157406</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45996.258376157406</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45996.258376157406</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45996.258376157406</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45996.258376157406</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45996.258376157406</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45996.258376157406</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45996.258376157406</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45996.258376157406</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45996.258376157406</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45996.258376157406</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45996.258376157406</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45996.258376157406</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45996.258376157406</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45996.258376157406</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45996.258376157406</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45996.258376157406</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45996.258376157406</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45996.258376157406</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45996.258376157406</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45996.258376157406</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45996.258376157406</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45996.258376157406</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45996.258376157406</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45996.258376157406</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45996.258376157406</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45996.258376157406</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45996.258376157406</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45996.258376157406</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45996.258376157406</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45996.258376157406</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45996.258376157406</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45996.258376157406</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45996.258376157406</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45996.258376157406</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45996.258376157406</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45996.258376157406</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45996.258376157406</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45996.258376157406</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45996.258376157406</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45996.258376157406</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45996.258376157406</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45996.258376157406</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45996.258376157406</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45996.258376157406</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45996.258376157406</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45996.258376157406</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45996.258376157406</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45996.258376157406</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45996.258376157406</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45996.258376157406</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45996.258376157406</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45996.258376157406</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45996.258376157406</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45996.258376157406</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45996.258376157406</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45996.258376157406</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45996.258376157406</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45996.258376157406</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45996.258376157406</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45996.258376157406</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45996.258376157406</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45996.258376157406</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45996.258376157406</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45996.258376157406</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45996.258376157406</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45996.258376157406</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45996.258376157406</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45996.258376157406</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45996.258376157406</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45996.258376157406</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45996.258376157406</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45996.258376157406</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45996.258376157406</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45996.258376157406</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45996.258376157406</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45996.258376157406</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45996.258376157406</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45996.258376157406</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45996.258376157406</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45996.258376157406</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45996.258376157406</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45996.258376157406</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45996.258376157406</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45996.258376157406</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45996.258376157406</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45996.258376157406</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45996.258376157406</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45996.258376157406</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45996.258376157406</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45996.258376157406</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45996.258376157406</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45996.258376157406</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45996.258376157406</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45996.258376157406</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45996.258376157406</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45996.258376157406</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45996.258376157406</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45996.258376157406</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45996.258376157406</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45996.258376157406</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45996.258376157406</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45996.258376157406</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45996.258376157406</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45996.258376157406</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45996.258376157406</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45996.258376157406</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45996.258376157406</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45996.258376157406</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45996.258376157406</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45996.258376157406</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45996.258376157406</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45996.258376157406</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45996.258376157406</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45996.258376157406</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45996.258376157406</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45996.258376157406</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45996.258376157406</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2025-12-05T04:14:05Z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