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89" documentId="120_S{2AC9BD13-BADA-5192-A53E-5A8FF88502F6}" xr6:coauthVersionLast="47" xr6:coauthVersionMax="47" xr10:uidLastSave="{9302CBB3-9E5C-4E56-87B1-5ECF0E75538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<sst xmlns="http://schemas.openxmlformats.org/spreadsheetml/2006/main" count="180292" uniqueCount="39119">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</sst>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317.02971111111401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6.0312962967145722E-2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45979.97813703704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45979.97813703704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45979.97813703704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45979.97813703704</v>
      </c>
      <c r="H7" s="127"/>
      <c r="I7" s="129" t="str">
        <f>IFERROR(VLOOKUP(D7,DB!A:F,6,0),"")</f>
        <v/>
      </c>
      <c r="J7" s="129" t="str">
        <f>IFERROR(VLOOKUP(D7,DB!A:G,7,0),"")</f>
        <v/>
      </c>
      <c r="K7" s="132"/>
      <c r="L7" s="133" t="str">
        <f>IFERROR(VLOOKUP(D7,DB!A:I,9,0),"")</f>
        <v/>
      </c>
    </row>
    <row r="8" spans="1:15" ht="15" customHeight="1">
      <c r="A8" s="128"/>
      <c r="B8" s="129" t="str">
        <f>IFERROR(VLOOKUP(D8,DB!A:K,11,0),"")</f>
        <v>R1</v>
      </c>
      <c r="C8" s="129"/>
      <c r="D8" s="129" t="s">
        <v>18881</v>
      </c>
      <c r="E8" s="130"/>
      <c r="F8" s="127"/>
      <c r="G8" s="131">
        <f ca="1">IFERROR(NOW()-F8,"")</f>
        <v>45979.97813703704</v>
      </c>
      <c r="H8" s="127"/>
      <c r="I8" s="129" t="str">
        <f>IFERROR(VLOOKUP(D8,DB!A:F,6,0),"")</f>
        <v>SCECO+STB</v>
      </c>
      <c r="J8" s="129" t="str">
        <f>IFERROR(VLOOKUP(D8,DB!A:G,7,0),"")</f>
        <v>Good+Good+Good</v>
      </c>
      <c r="K8" s="132"/>
      <c r="L8" s="133" t="str">
        <f>IFERROR(VLOOKUP(D8,DB!A:I,9,0),"")</f>
        <v>Latis</v>
      </c>
    </row>
    <row r="9" spans="1:15" ht="15" customHeight="1">
      <c r="A9" s="128"/>
      <c r="B9" s="129" t="str">
        <f>IFERROR(VLOOKUP(D9,DB!A:K,11,0),"")</f>
        <v>R1</v>
      </c>
      <c r="C9" s="129"/>
      <c r="D9" s="129" t="s">
        <v>17362</v>
      </c>
      <c r="E9" s="130"/>
      <c r="F9" s="127"/>
      <c r="G9" s="131">
        <f ca="1">IFERROR(NOW()-F9,"")</f>
        <v>45979.97813703704</v>
      </c>
      <c r="H9" s="127"/>
      <c r="I9" s="129" t="str">
        <f>IFERROR(VLOOKUP(D9,DB!A:F,6,0),"")</f>
        <v>SCECO+STB</v>
      </c>
      <c r="J9" s="129" t="str">
        <f>IFERROR(VLOOKUP(D9,DB!A:G,7,0),"")</f>
        <v>Good+Good</v>
      </c>
      <c r="K9" s="132"/>
      <c r="L9" s="133" t="str">
        <f>IFERROR(VLOOKUP(D9,DB!A:I,9,0),"")</f>
        <v>Latis</v>
      </c>
    </row>
    <row r="10" spans="1:15" ht="15" customHeight="1">
      <c r="A10" s="128"/>
      <c r="B10" s="129" t="str">
        <f>IFERROR(VLOOKUP(D10,DB!A:K,11,0),"")</f>
        <v>R1</v>
      </c>
      <c r="C10" s="129"/>
      <c r="D10" s="129" t="s">
        <v>18881</v>
      </c>
      <c r="E10" s="130"/>
      <c r="F10" s="127"/>
      <c r="G10" s="131">
        <f ca="1">IFERROR(NOW()-F10,"")</f>
        <v>45979.97813703704</v>
      </c>
      <c r="H10" s="127"/>
      <c r="I10" s="129" t="str">
        <f>IFERROR(VLOOKUP(D10,DB!A:F,6,0),"")</f>
        <v>SCECO+STB</v>
      </c>
      <c r="J10" s="129" t="str">
        <f>IFERROR(VLOOKUP(D10,DB!A:G,7,0),"")</f>
        <v>Good+Good+Good</v>
      </c>
      <c r="K10" s="132"/>
      <c r="L10" s="133" t="str">
        <f>IFERROR(VLOOKUP(D10,DB!A:I,9,0),"")</f>
        <v>Latis</v>
      </c>
    </row>
    <row r="11" spans="1:15" ht="15" customHeight="1">
      <c r="A11" s="128"/>
      <c r="B11" s="129" t="str">
        <f>IFERROR(VLOOKUP(D11,DB!A:K,11,0),"")</f>
        <v>R1</v>
      </c>
      <c r="C11" s="129"/>
      <c r="D11" s="129" t="s">
        <v>14047</v>
      </c>
      <c r="E11" s="130"/>
      <c r="F11" s="127"/>
      <c r="G11" s="131">
        <f ca="1">IFERROR(NOW()-F11,"")</f>
        <v>45979.97813703704</v>
      </c>
      <c r="H11" s="127"/>
      <c r="I11" s="129" t="str">
        <f>IFERROR(VLOOKUP(D11,DB!A:F,6,0),"")</f>
        <v>SCECO+STB</v>
      </c>
      <c r="J11" s="129" t="str">
        <f>IFERROR(VLOOKUP(D11,DB!A:G,7,0),"")</f>
        <v>Good</v>
      </c>
      <c r="K11" s="132"/>
      <c r="L11" s="133" t="str">
        <f>IFERROR(VLOOKUP(D11,DB!A:I,9,0),"")</f>
        <v>Latis</v>
      </c>
    </row>
    <row r="12" spans="1:15" ht="15" customHeight="1">
      <c r="A12" s="128"/>
      <c r="B12" s="129" t="str">
        <f>IFERROR(VLOOKUP(D12,DB!A:K,11,0),"")</f>
        <v>R1</v>
      </c>
      <c r="C12" s="129"/>
      <c r="D12" s="129" t="s">
        <v>14022</v>
      </c>
      <c r="E12" s="130"/>
      <c r="F12" s="127"/>
      <c r="G12" s="131">
        <f ca="1">IFERROR(NOW()-F12,"")</f>
        <v>45979.97813703704</v>
      </c>
      <c r="H12" s="127"/>
      <c r="I12" s="129" t="str">
        <f>IFERROR(VLOOKUP(D12,DB!A:F,6,0),"")</f>
        <v>SCECO+STB</v>
      </c>
      <c r="J12" s="129" t="str">
        <f>IFERROR(VLOOKUP(D12,DB!A:G,7,0),"")</f>
        <v>Good</v>
      </c>
      <c r="K12" s="132"/>
      <c r="L12" s="133" t="str">
        <f>IFERROR(VLOOKUP(D12,DB!A:I,9,0),"")</f>
        <v>Latis</v>
      </c>
    </row>
    <row r="13" spans="1:15" ht="15" customHeight="1">
      <c r="A13" s="128"/>
      <c r="B13" s="129" t="str">
        <f>IFERROR(VLOOKUP(D13,DB!A:K,11,0),"")</f>
        <v>R1</v>
      </c>
      <c r="C13" s="129"/>
      <c r="D13" s="129" t="s">
        <v>17859</v>
      </c>
      <c r="E13" s="130"/>
      <c r="F13" s="127"/>
      <c r="G13" s="131">
        <f ca="1">IFERROR(NOW()-F13,"")</f>
        <v>45979.97813703704</v>
      </c>
      <c r="H13" s="127"/>
      <c r="I13" s="129" t="str">
        <f>IFERROR(VLOOKUP(D13,DB!A:F,6,0),"")</f>
        <v>SCECO+STB</v>
      </c>
      <c r="J13" s="129" t="str">
        <f>IFERROR(VLOOKUP(D13,DB!A:G,7,0),"")</f>
        <v>Good</v>
      </c>
      <c r="K13" s="132"/>
      <c r="L13" s="133" t="str">
        <f>IFERROR(VLOOKUP(D13,DB!A:I,9,0),"")</f>
        <v>Latis</v>
      </c>
    </row>
    <row r="14" spans="1:15" ht="15" customHeight="1">
      <c r="A14" s="128"/>
      <c r="B14" s="129" t="str">
        <f>IFERROR(VLOOKUP(D14,DB!A:K,11,0),"")</f>
        <v>R1</v>
      </c>
      <c r="C14" s="129"/>
      <c r="D14" s="129" t="s">
        <v>13998</v>
      </c>
      <c r="E14" s="130"/>
      <c r="F14" s="127"/>
      <c r="G14" s="131">
        <f ca="1">IFERROR(NOW()-F14,"")</f>
        <v>45979.97813703704</v>
      </c>
      <c r="H14" s="127"/>
      <c r="I14" s="129" t="str">
        <f>IFERROR(VLOOKUP(D14,DB!A:F,6,0),"")</f>
        <v>SCECO+STB</v>
      </c>
      <c r="J14" s="129" t="str">
        <f>IFERROR(VLOOKUP(D14,DB!A:G,7,0),"")</f>
        <v>Good</v>
      </c>
      <c r="K14" s="132"/>
      <c r="L14" s="133" t="str">
        <f>IFERROR(VLOOKUP(D14,DB!A:I,9,0),"")</f>
        <v>Latis</v>
      </c>
    </row>
    <row r="15" spans="1:15" ht="15" customHeight="1">
      <c r="A15" s="128"/>
      <c r="B15" s="129" t="str">
        <f>IFERROR(VLOOKUP(D15,DB!A:K,11,0),"")</f>
        <v>R1</v>
      </c>
      <c r="C15" s="129"/>
      <c r="D15" s="129" t="s">
        <v>13984</v>
      </c>
      <c r="E15" s="130"/>
      <c r="F15" s="127"/>
      <c r="G15" s="131">
        <f ca="1">IFERROR(NOW()-F15,"")</f>
        <v>45979.97813703704</v>
      </c>
      <c r="H15" s="127"/>
      <c r="I15" s="129" t="str">
        <f>IFERROR(VLOOKUP(D15,DB!A:F,6,0),"")</f>
        <v>SCECO+STB</v>
      </c>
      <c r="J15" s="129" t="str">
        <f>IFERROR(VLOOKUP(D15,DB!A:G,7,0),"")</f>
        <v>Good</v>
      </c>
      <c r="K15" s="132"/>
      <c r="L15" s="133" t="str">
        <f>IFERROR(VLOOKUP(D15,DB!A:I,9,0),"")</f>
        <v>Latis</v>
      </c>
    </row>
    <row r="16" spans="1:15" ht="15" customHeight="1">
      <c r="A16" s="128"/>
      <c r="B16" s="129" t="str">
        <f>IFERROR(VLOOKUP(D16,DB!A:K,11,0),"")</f>
        <v>R1</v>
      </c>
      <c r="C16" s="129"/>
      <c r="D16" s="129" t="s">
        <v>18697</v>
      </c>
      <c r="E16" s="130"/>
      <c r="F16" s="127"/>
      <c r="G16" s="131">
        <f ca="1">IFERROR(NOW()-F16,"")</f>
        <v>45979.97813703704</v>
      </c>
      <c r="H16" s="127"/>
      <c r="I16" s="129" t="str">
        <f>IFERROR(VLOOKUP(D16,DB!A:F,6,0),"")</f>
        <v>SCECO+STB</v>
      </c>
      <c r="J16" s="129" t="str">
        <f>IFERROR(VLOOKUP(D16,DB!A:G,7,0),"")</f>
        <v>Good</v>
      </c>
      <c r="K16" s="132"/>
      <c r="L16" s="133" t="str">
        <f>IFERROR(VLOOKUP(D16,DB!A:I,9,0),"")</f>
        <v>Latis</v>
      </c>
    </row>
    <row r="17" spans="1:12" ht="15" customHeight="1">
      <c r="A17" s="128"/>
      <c r="B17" s="129" t="str">
        <f>IFERROR(VLOOKUP(D17,DB!A:K,11,0),"")</f>
        <v>R1</v>
      </c>
      <c r="C17" s="129"/>
      <c r="D17" s="129" t="s">
        <v>13625</v>
      </c>
      <c r="E17" s="130"/>
      <c r="F17" s="127"/>
      <c r="G17" s="131">
        <f ca="1">IFERROR(NOW()-F17,"")</f>
        <v>45979.97813703704</v>
      </c>
      <c r="H17" s="127"/>
      <c r="I17" s="129" t="str">
        <f>IFERROR(VLOOKUP(D17,DB!A:F,6,0),"")</f>
        <v>SCECO+STB</v>
      </c>
      <c r="J17" s="129" t="str">
        <f>IFERROR(VLOOKUP(D17,DB!A:G,7,0),"")</f>
        <v>Good</v>
      </c>
      <c r="K17" s="132"/>
      <c r="L17" s="133" t="str">
        <f>IFERROR(VLOOKUP(D17,DB!A:I,9,0),"")</f>
        <v>Latis</v>
      </c>
    </row>
    <row r="18" spans="1:12" ht="15" customHeight="1">
      <c r="A18" s="128"/>
      <c r="B18" s="129" t="str">
        <f>IFERROR(VLOOKUP(D18,DB!A:K,11,0),"")</f>
        <v>R1</v>
      </c>
      <c r="C18" s="129"/>
      <c r="D18" s="129" t="s">
        <v>18655</v>
      </c>
      <c r="E18" s="130"/>
      <c r="F18" s="127"/>
      <c r="G18" s="131">
        <f ca="1">IFERROR(NOW()-F18,"")</f>
        <v>45979.97813703704</v>
      </c>
      <c r="H18" s="127"/>
      <c r="I18" s="129" t="str">
        <f>IFERROR(VLOOKUP(D18,DB!A:F,6,0),"")</f>
        <v>SCECO+STB</v>
      </c>
      <c r="J18" s="129" t="str">
        <f>IFERROR(VLOOKUP(D18,DB!A:G,7,0),"")</f>
        <v>Good</v>
      </c>
      <c r="K18" s="132"/>
      <c r="L18" s="133" t="str">
        <f>IFERROR(VLOOKUP(D18,DB!A:I,9,0),"")</f>
        <v>Latis</v>
      </c>
    </row>
    <row r="19" spans="1:12" ht="15" customHeight="1">
      <c r="A19" s="128"/>
      <c r="B19" s="129" t="str">
        <f>IFERROR(VLOOKUP(D19,DB!A:K,11,0),"")</f>
        <v>R1</v>
      </c>
      <c r="C19" s="129"/>
      <c r="D19" s="129" t="s">
        <v>18973</v>
      </c>
      <c r="E19" s="130"/>
      <c r="F19" s="127"/>
      <c r="G19" s="131">
        <f ca="1">IFERROR(NOW()-F19,"")</f>
        <v>45979.97813703704</v>
      </c>
      <c r="H19" s="127"/>
      <c r="I19" s="129" t="str">
        <f>IFERROR(VLOOKUP(D19,DB!A:F,6,0),"")</f>
        <v>SCECO+STB</v>
      </c>
      <c r="J19" s="129" t="str">
        <f>IFERROR(VLOOKUP(D19,DB!A:G,7,0),"")</f>
        <v>Good</v>
      </c>
      <c r="K19" s="132"/>
      <c r="L19" s="133" t="str">
        <f>IFERROR(VLOOKUP(D19,DB!A:I,9,0),"")</f>
        <v>Latis</v>
      </c>
    </row>
    <row r="20" spans="1:12" ht="15" customHeight="1">
      <c r="A20" s="128"/>
      <c r="B20" s="129" t="str">
        <f>IFERROR(VLOOKUP(D20,DB!A:K,11,0),"")</f>
        <v>R1</v>
      </c>
      <c r="C20" s="129"/>
      <c r="D20" s="129" t="s">
        <v>14092</v>
      </c>
      <c r="E20" s="130"/>
      <c r="F20" s="127"/>
      <c r="G20" s="131">
        <f ca="1">IFERROR(NOW()-F20,"")</f>
        <v>45979.97813703704</v>
      </c>
      <c r="H20" s="127"/>
      <c r="I20" s="129" t="str">
        <f>IFERROR(VLOOKUP(D20,DB!A:F,6,0),"")</f>
        <v>SCECO+STB</v>
      </c>
      <c r="J20" s="129" t="str">
        <f>IFERROR(VLOOKUP(D20,DB!A:G,7,0),"")</f>
        <v>Good</v>
      </c>
      <c r="K20" s="132"/>
      <c r="L20" s="133" t="str">
        <f>IFERROR(VLOOKUP(D20,DB!A:I,9,0),"")</f>
        <v>Latis</v>
      </c>
    </row>
    <row r="21" spans="1:12" ht="15" customHeight="1">
      <c r="A21" s="128"/>
      <c r="B21" s="129" t="str">
        <f>IFERROR(VLOOKUP(D21,DB!A:K,11,0),"")</f>
        <v>R1</v>
      </c>
      <c r="C21" s="129"/>
      <c r="D21" s="129" t="s">
        <v>14063</v>
      </c>
      <c r="E21" s="130"/>
      <c r="F21" s="127"/>
      <c r="G21" s="131">
        <f ca="1">IFERROR(NOW()-F21,"")</f>
        <v>45979.97813703704</v>
      </c>
      <c r="H21" s="127"/>
      <c r="I21" s="129" t="str">
        <f>IFERROR(VLOOKUP(D21,DB!A:F,6,0),"")</f>
        <v>SCECO+STB</v>
      </c>
      <c r="J21" s="129" t="str">
        <f>IFERROR(VLOOKUP(D21,DB!A:G,7,0),"")</f>
        <v>Good</v>
      </c>
      <c r="K21" s="132"/>
      <c r="L21" s="133" t="str">
        <f>IFERROR(VLOOKUP(D21,DB!A:I,9,0),"")</f>
        <v>Latis</v>
      </c>
    </row>
    <row r="22" spans="1:12" ht="15" customHeight="1">
      <c r="A22" s="128"/>
      <c r="B22" s="129" t="str">
        <f>IFERROR(VLOOKUP(D22,DB!A:K,11,0),"")</f>
        <v>R1</v>
      </c>
      <c r="C22" s="129"/>
      <c r="D22" s="129" t="s">
        <v>18671</v>
      </c>
      <c r="E22" s="130"/>
      <c r="F22" s="127"/>
      <c r="G22" s="131">
        <f ca="1">IFERROR(NOW()-F22,"")</f>
        <v>45979.97813703704</v>
      </c>
      <c r="H22" s="127"/>
      <c r="I22" s="129" t="str">
        <f>IFERROR(VLOOKUP(D22,DB!A:F,6,0),"")</f>
        <v>SCECO+STB</v>
      </c>
      <c r="J22" s="129" t="str">
        <f>IFERROR(VLOOKUP(D22,DB!A:G,7,0),"")</f>
        <v>Good</v>
      </c>
      <c r="K22" s="132"/>
      <c r="L22" s="133" t="str">
        <f>IFERROR(VLOOKUP(D22,DB!A:I,9,0),"")</f>
        <v>Latis</v>
      </c>
    </row>
    <row r="23" spans="1:12" ht="15" customHeight="1">
      <c r="A23" s="128"/>
      <c r="B23" s="129" t="str">
        <f>IFERROR(VLOOKUP(D23,DB!A:K,11,0),"")</f>
        <v>R1</v>
      </c>
      <c r="C23" s="129"/>
      <c r="D23" s="129" t="s">
        <v>16426</v>
      </c>
      <c r="E23" s="130"/>
      <c r="F23" s="127"/>
      <c r="G23" s="131">
        <f ca="1">IFERROR(NOW()-F23,"")</f>
        <v>45979.97813703704</v>
      </c>
      <c r="H23" s="127"/>
      <c r="I23" s="129" t="str">
        <f>IFERROR(VLOOKUP(D23,DB!A:F,6,0),"")</f>
        <v>SCECO+STB</v>
      </c>
      <c r="J23" s="129" t="str">
        <f>IFERROR(VLOOKUP(D23,DB!A:G,7,0),"")</f>
        <v>Good</v>
      </c>
      <c r="K23" s="132"/>
      <c r="L23" s="133" t="str">
        <f>IFERROR(VLOOKUP(D23,DB!A:I,9,0),"")</f>
        <v>Latis</v>
      </c>
    </row>
    <row r="24" spans="1:12" ht="15" customHeight="1">
      <c r="A24" s="128"/>
      <c r="B24" s="129" t="str">
        <f>IFERROR(VLOOKUP(D24,DB!A:K,11,0),"")</f>
        <v>R1</v>
      </c>
      <c r="C24" s="129"/>
      <c r="D24" s="129" t="s">
        <v>17312</v>
      </c>
      <c r="E24" s="130"/>
      <c r="F24" s="127"/>
      <c r="G24" s="131">
        <f ca="1">IFERROR(NOW()-F24,"")</f>
        <v>45979.97813703704</v>
      </c>
      <c r="H24" s="127"/>
      <c r="I24" s="129" t="str">
        <f>IFERROR(VLOOKUP(D24,DB!A:F,6,0),"")</f>
        <v>Generator-DG</v>
      </c>
      <c r="J24" s="129" t="str">
        <f>IFERROR(VLOOKUP(D24,DB!A:G,7,0),"")</f>
        <v>Good+In progress</v>
      </c>
      <c r="K24" s="132"/>
      <c r="L24" s="133" t="str">
        <f>IFERROR(VLOOKUP(D24,DB!A:I,9,0),"")</f>
        <v>Latis</v>
      </c>
    </row>
    <row r="25" spans="1:12" ht="15" customHeight="1">
      <c r="A25" s="128"/>
      <c r="B25" s="129" t="str">
        <f>IFERROR(VLOOKUP(D25,DB!A:K,11,0),"")</f>
        <v>R1</v>
      </c>
      <c r="C25" s="129"/>
      <c r="D25" s="129" t="s">
        <v>18945</v>
      </c>
      <c r="E25" s="130"/>
      <c r="F25" s="127"/>
      <c r="G25" s="131">
        <f ca="1">IFERROR(NOW()-F25,"")</f>
        <v>45979.97813703704</v>
      </c>
      <c r="H25" s="127"/>
      <c r="I25" s="129" t="str">
        <f>IFERROR(VLOOKUP(D25,DB!A:F,6,0),"")</f>
        <v>Generator-DG</v>
      </c>
      <c r="J25" s="129" t="str">
        <f>IFERROR(VLOOKUP(D25,DB!A:G,7,0),"")</f>
        <v>Good+Good</v>
      </c>
      <c r="K25" s="132"/>
      <c r="L25" s="133" t="str">
        <f>IFERROR(VLOOKUP(D25,DB!A:I,9,0),"")</f>
        <v>Latis</v>
      </c>
    </row>
    <row r="26" spans="1:12" ht="15" customHeight="1">
      <c r="A26" s="128"/>
      <c r="B26" s="129" t="str">
        <f>IFERROR(VLOOKUP(D26,DB!A:K,11,0),"")</f>
        <v>R1</v>
      </c>
      <c r="C26" s="129"/>
      <c r="D26" s="129" t="s">
        <v>16509</v>
      </c>
      <c r="E26" s="130"/>
      <c r="F26" s="127"/>
      <c r="G26" s="131">
        <f ca="1">IFERROR(NOW()-F26,"")</f>
        <v>45979.97813703704</v>
      </c>
      <c r="H26" s="127"/>
      <c r="I26" s="129" t="str">
        <f>IFERROR(VLOOKUP(D26,DB!A:F,6,0),"")</f>
        <v>Generator-DG</v>
      </c>
      <c r="J26" s="129" t="str">
        <f>IFERROR(VLOOKUP(D26,DB!A:G,7,0),"")</f>
        <v>Good</v>
      </c>
      <c r="K26" s="132"/>
      <c r="L26" s="133" t="str">
        <f>IFERROR(VLOOKUP(D26,DB!A:I,9,0),"")</f>
        <v>Latis</v>
      </c>
    </row>
    <row r="27" spans="1:12" ht="15" customHeight="1">
      <c r="A27" s="128"/>
      <c r="B27" s="129" t="str">
        <f>IFERROR(VLOOKUP(D27,DB!A:K,11,0),"")</f>
        <v>R1</v>
      </c>
      <c r="C27" s="129"/>
      <c r="D27" s="129" t="s">
        <v>17638</v>
      </c>
      <c r="E27" s="130"/>
      <c r="F27" s="127"/>
      <c r="G27" s="131">
        <f ca="1">IFERROR(NOW()-F27,"")</f>
        <v>45979.97813703704</v>
      </c>
      <c r="H27" s="127"/>
      <c r="I27" s="129" t="str">
        <f>IFERROR(VLOOKUP(D27,DB!A:F,6,0),"")</f>
        <v>Generator-DG</v>
      </c>
      <c r="J27" s="129" t="str">
        <f>IFERROR(VLOOKUP(D27,DB!A:G,7,0),"")</f>
        <v>Good+Good</v>
      </c>
      <c r="K27" s="132"/>
      <c r="L27" s="133" t="str">
        <f>IFERROR(VLOOKUP(D27,DB!A:I,9,0),"")</f>
        <v>Latis</v>
      </c>
    </row>
    <row r="28" spans="1:12" ht="15" customHeight="1">
      <c r="A28" s="128"/>
      <c r="B28" s="129" t="str">
        <f>IFERROR(VLOOKUP(D28,DB!A:K,11,0),"")</f>
        <v>R1</v>
      </c>
      <c r="C28" s="129"/>
      <c r="D28" s="129" t="s">
        <v>16385</v>
      </c>
      <c r="E28" s="130"/>
      <c r="F28" s="127"/>
      <c r="G28" s="131">
        <f ca="1">IFERROR(NOW()-F28,"")</f>
        <v>45979.97813703704</v>
      </c>
      <c r="H28" s="127"/>
      <c r="I28" s="129" t="str">
        <f>IFERROR(VLOOKUP(D28,DB!A:F,6,0),"")</f>
        <v>Generator-DG</v>
      </c>
      <c r="J28" s="129" t="str">
        <f>IFERROR(VLOOKUP(D28,DB!A:G,7,0),"")</f>
        <v>Good</v>
      </c>
      <c r="K28" s="132"/>
      <c r="L28" s="133" t="str">
        <f>IFERROR(VLOOKUP(D28,DB!A:I,9,0),"")</f>
        <v>Latis</v>
      </c>
    </row>
    <row r="29" spans="1:12" ht="15" customHeight="1">
      <c r="A29" s="128"/>
      <c r="B29" s="129" t="str">
        <f>IFERROR(VLOOKUP(D29,DB!A:K,11,0),"")</f>
        <v>R1</v>
      </c>
      <c r="C29" s="129"/>
      <c r="D29" s="129" t="s">
        <v>17625</v>
      </c>
      <c r="E29" s="130"/>
      <c r="F29" s="127"/>
      <c r="G29" s="131">
        <f ca="1">IFERROR(NOW()-F29,"")</f>
        <v>45979.97813703704</v>
      </c>
      <c r="H29" s="127"/>
      <c r="I29" s="129" t="str">
        <f>IFERROR(VLOOKUP(D29,DB!A:F,6,0),"")</f>
        <v>SCECO</v>
      </c>
      <c r="J29" s="129" t="str">
        <f>IFERROR(VLOOKUP(D29,DB!A:G,7,0),"")</f>
        <v>Good</v>
      </c>
      <c r="K29" s="132"/>
      <c r="L29" s="133" t="str">
        <f>IFERROR(VLOOKUP(D29,DB!A:I,9,0),"")</f>
        <v>Latis</v>
      </c>
    </row>
    <row r="30" spans="1:12" ht="15" customHeight="1">
      <c r="A30" s="128"/>
      <c r="B30" s="129" t="str">
        <f>IFERROR(VLOOKUP(D30,DB!A:K,11,0),"")</f>
        <v>R1</v>
      </c>
      <c r="C30" s="129"/>
      <c r="D30" s="129" t="s">
        <v>18381</v>
      </c>
      <c r="E30" s="130"/>
      <c r="F30" s="127"/>
      <c r="G30" s="131">
        <f ca="1">IFERROR(NOW()-F30,"")</f>
        <v>45979.97813703704</v>
      </c>
      <c r="H30" s="127"/>
      <c r="I30" s="129" t="str">
        <f>IFERROR(VLOOKUP(D30,DB!A:F,6,0),"")</f>
        <v>Generator-SG</v>
      </c>
      <c r="J30" s="129" t="str">
        <f>IFERROR(VLOOKUP(D30,DB!A:G,7,0),"")</f>
        <v>Good+Good+Good</v>
      </c>
      <c r="K30" s="132"/>
      <c r="L30" s="133" t="str">
        <f>IFERROR(VLOOKUP(D30,DB!A:I,9,0),"")</f>
        <v>Latis</v>
      </c>
    </row>
    <row r="31" spans="1:12" ht="15" customHeight="1">
      <c r="A31" s="128"/>
      <c r="B31" s="129" t="str">
        <f>IFERROR(VLOOKUP(D31,DB!A:K,11,0),"")</f>
        <v/>
      </c>
      <c r="C31" s="129"/>
      <c r="D31" s="129"/>
      <c r="E31" s="130"/>
      <c r="F31" s="127"/>
      <c r="G31" s="131">
        <f ca="1">IFERROR(NOW()-F31,"")</f>
        <v>45979.97813703704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45979.97813703704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45979.97813703704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45979.97813703704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45979.97813703704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45979.97813703704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45979.97813703704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45979.97813703704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45979.97813703704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45979.97813703704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45979.97813703704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45979.97813703704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45979.97813703704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45979.97813703704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45979.97813703704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45979.97813703704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45979.97813703704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45979.97813703704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45979.97813703704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45979.97813703704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45979.97813703704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45979.97813703704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45979.97813703704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45979.97813703704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45979.97813703704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45979.97813703704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45979.97813703704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45979.97813703704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45979.97813703704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45979.97813703704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45979.97813703704</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154.97829907407868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45979.97813703704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45979.97813703704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45979.97813703704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45979.97813703704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45979.97813703704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45979.97813703704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45979.97813703704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45979.97813703704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45979.97813703704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45979.97813703704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45979.97813703704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45979.97813703704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45979.97813703704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45979.97813703704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45979.97813703704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45979.97813703704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45979.97813703704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45979.97813703704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45979.97813703704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45979.97813703704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45979.97813703704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45979.97813703704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45979.97813703704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45979.97813703704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45979.97813703704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45979.97813703704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45979.97813703704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45979.97813703704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45979.97813703704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45979.97813703704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45979.97813703704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45979.97813703704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45979.97813703704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45979.97813703704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45979.97813703704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45979.97813703704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45979.97813703704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45979.97813703704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45979.97813703704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45979.97813703704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45979.97813703704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45979.97813703704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45979.97813703704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45979.97813703704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45979.97813703704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45979.97813703704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45979.97813703704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45979.97813703704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45979.97813703704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45979.97813703704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45979.97813703704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45979.97813703704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45979.97813703704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45979.97813703704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45979.97813703704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45979.97813703704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45979.97813703704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45979.97813703704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45979.97813703704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45979.97813703704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45979.97813703704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45979.97813703704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45979.97813703704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45979.97813703704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45979.97813703704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45979.97813703704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45979.97813703704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45979.97813703704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45979.97813703704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45979.97813703704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45979.97813703704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45979.97813703704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45979.97813703704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45979.97813703704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45979.97813703704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45979.97813703704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45979.97813703704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45979.97813703704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45979.97813703704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45979.97813703704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45979.97813703704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45979.97813703704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45979.97813703704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45979.97813703704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45979.97813703704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45979.97813703704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45979.97813703704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45979.97813703704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45979.97813703704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45979.97813703704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45979.97813703704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45979.97813703704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45979.97813703704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45979.97813703704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45979.97813703704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45979.97813703704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45979.97813703704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45979.97813703704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45979.97813703704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45979.97813703704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45979.97813703704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45979.97813703704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45979.97813703704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45979.97813703704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45979.97813703704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45979.97813703704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45979.97813703704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45979.97813703704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45979.97813703704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45979.97813703704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45979.97813703704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45979.97813703704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45979.97813703704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45979.97813703704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45979.97813703704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45979.97813703704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45979.97813703704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45979.97813703704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45979.97813703704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45979.97813703704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45979.97813703704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45979.97813703704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45979.97813703704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45979.97813703704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45979.97813703704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45979.97813703704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45979.97813703704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45979.97813703704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45979.97813703704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45979.97813703704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45979.97813703704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45979.97813703704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45979.97813703704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45979.97813703704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45979.97813703704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45979.97813703704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45979.97813703704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45979.97813703704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45979.97813703704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45979.97813703704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45979.97813703704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45979.97813703704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45979.97813703704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45979.97813703704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45979.97813703704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45979.97813703704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45979.97813703704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45979.97813703704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45979.97813703704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45979.97813703704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45979.97813703704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45979.97813703704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45979.97813703704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45979.97813703704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45979.97813703704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45979.97813703704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45979.97813703704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45979.97813703704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45979.97813703704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45979.97813703704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45979.97813703704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45979.97813703704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45979.97813703704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45979.97813703704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45979.97813703704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45979.97813703704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45979.97813703704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45979.97813703704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45979.97813703704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45979.97813703704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45979.97813703704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45979.97813703704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45979.97813703704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45979.97813703704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45979.97813703704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45979.97813703704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45979.97813703704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45979.97813703704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45979.97813703704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45979.97813703704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45979.97813703704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45979.97813703704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45979.97813703704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45979.97813703704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45979.97813703704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45979.97813703704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45979.97813703704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45979.97813703704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45979.97813703704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45979.97813703704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45979.97813703704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45979.97813703704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45979.97813703704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45979.97813703704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45979.97813703704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45979.97813703704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45979.97813703704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45979.97813703704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45979.97813703704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45979.97813703704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45979.97813703704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45979.97813703704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45979.97813703704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45979.97813703704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45979.97813703704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45979.97813703704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45979.97813703704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45979.97813703704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45979.97813703704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45979.97813703704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45979.97813703704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45979.97813703704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45979.97813703704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45979.97813703704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45979.97813703704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45979.97813703704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45979.97813703704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45979.97813703704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45979.97813703704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45979.97813703704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45979.97813703704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45979.97813703704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45979.97813703704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45979.97813703704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45979.97813703704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45979.97813703704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45979.97813703704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45979.97813703704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45979.97813703704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45979.97813703704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45979.97813703704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45979.97813703704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45979.97813703704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45979.97813703704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45979.97813703704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45979.97813703704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45979.97813703704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45979.97813703704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45979.97813703704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45979.97813703704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45979.97813703704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45979.97813703704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45979.97813703704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45979.97813703704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45979.97813703704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45979.97813703704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45979.97813703704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45979.97813703704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45979.97813703704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45979.97813703704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45979.97813703704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45979.97813703704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45979.97813703704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45979.97813703704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45979.97813703704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45979.97813703704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45979.97813703704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45979.97813703704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45979.97813703704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45979.97813703704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45979.97813703704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45979.97813703704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45979.97813703704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45979.97813703704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45979.97813703704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45979.97813703704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45979.97813703704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45979.97813703704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45979.97813703704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45979.97813703704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45979.97813703704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45979.97813703704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45979.97813703704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45979.97813703704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45979.97813703704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45979.97813703704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45979.97813703704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45979.97813703704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45979.97813703704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45979.97813703704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45979.97813703704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45979.97813703704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45979.97813703704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45979.97813703704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45979.97813703704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45979.97813703704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45979.97813703704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45979.97813703704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45979.97813703704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45979.97813703704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45979.97813703704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45979.97813703704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45979.97813703704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45979.97813703704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45979.97813703704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45979.97813703704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45979.97813703704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45979.97813703704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45979.97813703704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45979.97813703704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45979.97813703704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45979.97813703704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45979.97813703704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45979.97813703704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45979.97813703704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45979.97813703704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45979.97813703704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45979.97813703704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45979.97813703704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45979.97813703704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45979.97813703704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45979.97813703704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45979.97813703704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45979.97813703704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45979.97813703704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45979.97813703704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45979.97813703704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45979.97813703704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45979.97813703704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45979.97813703704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45979.97813703704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45979.97813703704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45979.97813703704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45979.97813703704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45979.97813703704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45979.97813703704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45979.97813703704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45979.97813703704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45979.97813703704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45979.97813703704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45979.97813703704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45979.97813703704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45979.97813703704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45979.97813703704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45979.97813703704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45979.97813703704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45979.97813703704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45979.97813703704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45979.97813703704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45979.97813703704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45979.97813703704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45979.97813703704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45979.97813703704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45979.97813703704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45979.97813703704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45979.97813703704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45979.97813703704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45979.97813703704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45979.97813703704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45979.97813703704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45979.97813703704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45979.97813703704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45979.97813703704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45979.97813703704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45979.97813703704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45979.97813703704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45979.97813703704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45979.97813703704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45979.97813703704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45979.97813703704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45979.97813703704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45979.97813703704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45979.97813703704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45979.97813703704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45979.97813703704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45979.97813703704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45979.97813703704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45979.97813703704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45979.97813703704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45979.97813703704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45979.97813703704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45979.97813703704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45979.97813703704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45979.97813703704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45979.97813703704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45979.97813703704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45979.97813703704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45979.97813703704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45979.97813703704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45979.97813703704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45979.97813703704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45979.97813703704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45979.97813703704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45979.97813703704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45979.97813703704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45979.97813703704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45979.97813703704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45979.97813703704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45979.97813703704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45979.97813703704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45979.97813703704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45979.97813703704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45979.97813703704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45979.97813703704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45979.97813703704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45979.97813703704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45979.97813703704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45979.97813703704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45979.97813703704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45979.97813703704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45979.97813703704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45979.97813703704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45979.97813703704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45979.97813703704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45979.97813703704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45979.97813703704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45979.97813703704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45979.97813703704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45979.97813703704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45979.97813703704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45979.97813703704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45979.97813703704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45979.97813703704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45979.97813703704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45979.97813703704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45979.97813703704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45979.97813703704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45979.97813703704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45979.97813703704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45979.97813703704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45979.97813703704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45979.97813703704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45979.97813703704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45979.97813703704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45979.97813703704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45979.97813703704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45979.97813703704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45979.97813703704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45979.97813703704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45979.97813703704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45979.97813703704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45979.97813703704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45979.97813703704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45979.97813703704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45979.97813703704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45979.97813703704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45979.97813703704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45979.97813703704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45979.97813703704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45979.97813703704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45979.97813703704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45979.97813703704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45979.97813703704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45979.97813703704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45979.97813703704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45979.97813703704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45979.97813703704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45979.97813703704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45979.97813703704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45979.97813703704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45979.97813703704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45979.97813703704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45979.97813703704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45979.97813703704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45979.97813703704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45979.97813703704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45979.97813703704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45979.97813703704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45979.97813703704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45979.97813703704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45979.97813703704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45979.97813703704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45979.97813703704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45979.97813703704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45979.97813703704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45979.97813703704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45979.97813703704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45979.97813703704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45979.97813703704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45979.97813703704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45979.97813703704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45979.97813703704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45979.97813703704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45979.97813703704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45979.97813703704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45979.97813703704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45979.97813703704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45979.97813703704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45979.97813703704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45979.97813703704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45979.97813703704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45979.97813703704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45979.97813703704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45979.97813703704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45979.97813703704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45979.97813703704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45979.97813703704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45979.97813703704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45979.97813703704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45979.97813703704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45979.97813703704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45979.97813703704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45979.97813703704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45979.97813703704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45979.97813703704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45979.97813703704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45979.97813703704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45979.97813703704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45979.97813703704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45979.97813703704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45979.97813703704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45979.97813703704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45979.97813703704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45979.97813703704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45979.97813703704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45979.97813703704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45979.97813703704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45979.97813703704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45979.97813703704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45979.97813703704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45979.97813703704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45979.97813703704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45979.97813703704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45979.97813703704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45979.97813703704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45979.97813703704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45979.97813703704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45979.97813703704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45979.97813703704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45979.97813703704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45979.97813703704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45979.97813703704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45979.97813703704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45979.97813703704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45979.97813703704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45979.97813703704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45979.97813703704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45979.97813703704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45979.97813703704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45979.97813703704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45979.97813703704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45979.97813703704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45979.97813703704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45979.97813703704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45979.97813703704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45979.97813703704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45979.97813703704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45979.97813703704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45979.97813703704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45979.97813703704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45979.97813703704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45979.97813703704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45979.97813703704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45979.97813703704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45979.97813703704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45979.97813703704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45979.97813703704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45979.97813703704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45979.97813703704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45979.97813703704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45979.97813703704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45979.97813703704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45979.97813703704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45979.97813703704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45979.97813703704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45979.97813703704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45979.97813703704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45979.97813703704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45979.97813703704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45979.97813703704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45979.97813703704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45979.97813703704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45979.97813703704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45979.97813703704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45979.97813703704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45979.97813703704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45979.97813703704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45979.97813703704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45979.97813703704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45979.97813703704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45979.97813703704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45979.97813703704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45979.97813703704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45979.97813703704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45979.97813703704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45979.97813703704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45979.97813703704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45979.97813703704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45979.97813703704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45979.97813703704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45979.97813703704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45979.97813703704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45979.97813703704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45979.97813703704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45979.97813703704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45979.97813703704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45979.97813703704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45979.97813703704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45979.97813703704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45979.97813703704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45979.97813703704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45979.97813703704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45979.97813703704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45979.97813703704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45979.97813703704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45979.97813703704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45979.97813703704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45979.97813703704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45979.97813703704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45979.97813703704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45979.97813703704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45979.97813703704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45979.97813703704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45979.97813703704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45979.97813703704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45979.97813703704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45979.97813703704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45979.97813703704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45979.97813703704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45979.97813703704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45979.97813703704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45979.97813703704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45979.97813703704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45979.97813703704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45979.97813703704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45979.97813703704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45979.97813703704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45979.97813703704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45979.97813703704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45979.97813703704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45979.97813703704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45979.97813703704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45979.97813703704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45979.97813703704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45979.97813703704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45979.97813703704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45979.97813703704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45979.97813703704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45979.97813703704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45979.97813703704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45979.97813703704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45979.97813703704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45979.97813703704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45979.97813703704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45979.97813703704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45979.97813703704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45979.97813703704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45979.97813703704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45979.97813703704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45979.97813703704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45979.97813703704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45979.97813703704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45979.97813703704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45979.97813703704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45979.97813703704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45979.97813703704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45979.97813703704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45979.97813703704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45979.97813703704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45979.97813703704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45979.97813703704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45979.97813703704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45979.97813703704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45979.97813703704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45979.97813703704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45979.97813703704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45979.97813703704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45979.97813703704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45979.97813703704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45979.97813703704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45979.97813703704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45979.97813703704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45979.97813703704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45979.97813703704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45979.97813703704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45979.97813703704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45979.97813703704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45979.97813703704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45979.97813703704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45979.97813703704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45979.97813703704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45979.97813703704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45979.97813703704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45979.97813703704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45979.97813703704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45979.97813703704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45979.97813703704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45979.97813703704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45979.97813703704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45979.97813703704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45979.97813703704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45979.97813703704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45979.97813703704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45979.97813703704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45979.97813703704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45979.97813703704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45979.97813703704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45979.97813703704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45979.97813703704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45979.97813703704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45979.97813703704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45979.97813703704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45979.97813703704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45979.97813703704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45979.97813703704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45979.97813703704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45979.97813703704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45979.97813703704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45979.97813703704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45979.97813703704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45979.97813703704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45979.97813703704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45979.97813703704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45979.97813703704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45979.97813703704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45979.97813703704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45979.97813703704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45979.97813703704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45979.97813703704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45979.97813703704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45979.97813703704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45979.97813703704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45979.97813703704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45979.97813703704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45979.97813703704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45979.97813703704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45979.97813703704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45979.97813703704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45979.97813703704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45979.97813703704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45979.97813703704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45979.97813703704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45979.97813703704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45979.97813703704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45979.97813703704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45979.97813703704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45979.97813703704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45979.97813703704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45979.97813703704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45979.97813703704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45979.97813703704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45979.97813703704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45979.97813703704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45979.97813703704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45979.97813703704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45979.97813703704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45979.97813703704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45979.97813703704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45979.97813703704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45979.97813703704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45979.97813703704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45979.97813703704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45979.97813703704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45979.97813703704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45979.97813703704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45979.97813703704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45979.97813703704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45979.97813703704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45979.97813703704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45979.97813703704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45979.97813703704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45979.97813703704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45979.97813703704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45979.97813703704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45979.97813703704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45979.97813703704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45979.97813703704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45979.97813703704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45979.97813703704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45979.97813703704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45979.97813703704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45979.97813703704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45979.97813703704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45979.97813703704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45979.97813703704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45979.97813703704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45979.97813703704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45979.97813703704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45979.97813703704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45979.97813703704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45979.97813703704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45979.97813703704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45979.97813703704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45979.97813703704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45979.97813703704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45979.97813703704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45979.97813703704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45979.97813703704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45979.97813703704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45979.97813703704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45979.97813703704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45979.97813703704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45979.97813703704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45979.97813703704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45979.97813703704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45979.97813703704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45979.97813703704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45979.97813703704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45979.97813703704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45979.97813703704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45979.97813703704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45979.97813703704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45979.97813703704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45979.97813703704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45979.97813703704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45979.97813703704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45979.97813703704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45979.97813703704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45979.97813703704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45979.97813703704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45979.97813703704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45979.97813703704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45979.97813703704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45979.97813703704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45979.97813703704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45979.97813703704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45979.97813703704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45979.97813703704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45979.97813703704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45979.97813703704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45979.97813703704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45979.97813703704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45979.97813703704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45979.97813703704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45979.97813703704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45979.97813703704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45979.97813703704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45979.97813703704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45979.97813703704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45979.97813703704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45979.97813703704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45979.97813703704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45979.97813703704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45979.97813703704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45979.97813703704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45979.97813703704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45979.97813703704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45979.97813703704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45979.97813703704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45979.97813703704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45979.97813703704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45979.97813703704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45979.97813703704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45979.97813703704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45979.97813703704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45979.97813703704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45979.97813703704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45979.97813703704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45979.97813703704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45979.97813703704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45979.97813703704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45979.97813703704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45979.97813703704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45979.97813703704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45979.97813703704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45979.97813703704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45979.97813703704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45979.97813703704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45979.97813703704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45979.97813703704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45979.97813703704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45979.97813703704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45979.97813703704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45979.97813703704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45979.97813703704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45979.97813703704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45979.97813703704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45979.97813703704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45979.97813703704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45979.97813703704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45979.97813703704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45979.97813703704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45979.97813703704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45979.97813703704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45979.97813703704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45979.97813703704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45979.97813703704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45979.97813703704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45979.97813703704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45979.97813703704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45979.97813703704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45979.97813703704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45979.97813703704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45979.97813703704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45979.97813703704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45979.97813703704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45979.97813703704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45979.97813703704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45979.97813703704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45979.97813703704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45979.97813703704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45979.97813703704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45979.97813703704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45979.97813703704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45979.97813703704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45979.97813703704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45979.97813703704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45979.97813703704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45979.97813703704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45979.97813703704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45979.97813703704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45979.97813703704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45979.97813703704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45979.97813703704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45979.97813703704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45979.97813703704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45979.97813703704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45979.97813703704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45979.97813703704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45979.97813703704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45979.97813703704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45979.97813703704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45979.97813703704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45979.97813703704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45979.97813703704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45979.97813703704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45979.97813703704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45979.97813703704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45979.97813703704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45979.97813703704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45979.97813703704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45979.97813703704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45979.97813703704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45979.97813703704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45979.97813703704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45979.97813703704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45979.97813703704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45979.97813703704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45979.97813703704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45979.97813703704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45979.97813703704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45979.97813703704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45979.97813703704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45979.97813703704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45979.97813703704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45979.97813703704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45979.97813703704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45979.97813703704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45979.97813703704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45979.97813703704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45979.97813703704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45979.97813703704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45979.97813703704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45979.97813703704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45979.97813703704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45979.97813703704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45979.97813703704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45979.97813703704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45979.97813703704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45979.97813703704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45979.97813703704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45979.97813703704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45979.97813703704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45979.97813703704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45979.97813703704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45979.97813703704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45979.97813703704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45979.97813703704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45979.97813703704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45979.97813703704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45979.97813703704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45979.97813703704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45979.97813703704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45979.97813703704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45979.97813703704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45979.97813703704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45979.97813703704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45979.97813703704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45979.97813703704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45979.97813703704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45979.97813703704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45979.97813703704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45979.97813703704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45979.97813703704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45979.97813703704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45979.97813703704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45979.97813703704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45979.97813703704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45979.97813703704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45979.97813703704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45979.97813703704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45979.97813703704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45979.97813703704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45979.97813703704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45979.97813703704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45979.97813703704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45979.97813703704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45979.97813703704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45979.97813703704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45979.97813703704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45979.97813703704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45979.97813703704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45979.97813703704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45979.97813703704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45979.97813703704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45979.97813703704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45979.97813703704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45979.97813703704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45979.97813703704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45979.97813703704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45979.97813703704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45979.97813703704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45979.97813703704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45979.97813703704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45979.97813703704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45979.97813703704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45979.97813703704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45979.97813703704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45979.97813703704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45979.97813703704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45979.97813703704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45979.97813703704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45979.97813703704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45979.97813703704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45979.97813703704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45979.97813703704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45979.97813703704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45979.97813703704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45979.97813703704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45979.97813703704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45979.97813703704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45979.97813703704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45979.97813703704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45979.97813703704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45979.97813703704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45979.97813703704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45979.97813703704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45979.97813703704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45979.97813703704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45979.97813703704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45979.97813703704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45979.97813703704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45979.97813703704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45979.97813703704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45979.97813703704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45979.97813703704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45979.97813703704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45979.97813703704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45979.97813703704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45979.97813703704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45979.97813703704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45979.97813703704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45979.97813703704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45979.97813703704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45979.97813703704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45979.97813703704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45979.97813703704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45979.97813703704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45979.97813703704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45979.97813703704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45979.97813703704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45979.97813703704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45979.97813703704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45979.97813703704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45979.97813703704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45979.97813703704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45979.97813703704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45979.97813703704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45979.97813703704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45979.97813703704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45979.97813703704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45979.97813703704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45979.97813703704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45979.97813703704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45979.97813703704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45979.97813703704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45979.97813703704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45979.97813703704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45979.97813703704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45979.97813703704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45979.97813703704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45979.97813703704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45979.97813703704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45979.97813703704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45979.97813703704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45979.97813703704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45979.97813703704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45979.97813703704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45979.97813703704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45979.97813703704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45979.97813703704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45979.97813703704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45979.97813703704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45979.97813703704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45979.97813703704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45979.97813703704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45979.97813703704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45979.97813703704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45979.97813703704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45979.97813703704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45979.97813703704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45979.97813703704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45979.97813703704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45979.97813703704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45979.97813703704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45979.97813703704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45979.97813703704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45979.97813703704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45979.97813703704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45979.97813703704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45979.97813703704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45979.97813703704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45979.97813703704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45979.97813703704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45979.97813703704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45979.97813703704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45979.97813703704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45979.97813703704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45979.97813703704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45979.97813703704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45979.97813703704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45979.97813703704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45979.97813703704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45979.97813703704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45979.97813703704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45979.97813703704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45979.97813703704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45979.97813703704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45979.97813703704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45979.97813703704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45979.97813703704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45979.97813703704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45979.97813703704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45979.97813703704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45979.97813703704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45979.97813703704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45979.97813703704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45979.97813703704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45979.97813703704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45979.97813703704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45979.97813703704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45979.97813703704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45979.97813703704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45979.97813703704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45979.97813703704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45979.97813703704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45979.97813703704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45979.97813703704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45979.97813703704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45979.97813703704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45979.97813703704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45979.97813703704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45979.97813703704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45979.97813703704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45979.97813703704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45979.97813703704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45979.97813703704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45979.97813703704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45979.97813703704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45979.97813703704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45979.97813703704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45979.97813703704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45979.97813703704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45979.97813703704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45979.97813703704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45979.97813703704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45979.97813703704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45979.97813703704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45979.97813703704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45979.97813703704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45979.97813703704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45979.97813703704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45979.97813703704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45979.97813703704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45979.97813703704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45979.97813703704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45979.97813703704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45979.97813703704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45979.97813703704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45979.97813703704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45979.97813703704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45979.97813703704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45979.97813703704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45979.97813703704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45979.97813703704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45979.97813703704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45979.97813703704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45979.97813703704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45979.97813703704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276.49741944444395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45979.97813703704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45979.97813703704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45979.97813703704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45979.97813703704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45979.97813703704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45979.97813703704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45979.97813703704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45979.97813703704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45979.97813703704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45979.97813703704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45979.97813703704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45979.97813703704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45979.97813703704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45979.97813703704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45979.97813703704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45979.97813703704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45979.97813703704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45979.97813703704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45979.97813703704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45979.97813703704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45979.97813703704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45979.97813703704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45979.97813703704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45979.97813703704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45979.97813703704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45979.97813703704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45979.97813703704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45979.97813703704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45979.97813703704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45979.97813703704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45979.97813703704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45979.97813703704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45979.97813703704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45979.97813703704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45979.97813703704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45979.97813703704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45979.97813703704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45979.97813703704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45979.97813703704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45979.97813703704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45979.97813703704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45979.97813703704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45979.97813703704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45979.97813703704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45979.97813703704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45979.97813703704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45979.97813703704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45979.97813703704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45979.97813703704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45979.97813703704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45979.97813703704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45979.97813703704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45979.97813703704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45979.97813703704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45979.97813703704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45979.97813703704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45979.97813703704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45979.97813703704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45979.97813703704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45979.97813703704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45979.97813703704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45979.97813703704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45979.97813703704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45979.97813703704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45979.97813703704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45979.97813703704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45979.97813703704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45979.97813703704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45979.97813703704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45979.97813703704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45979.97813703704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45979.97813703704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45979.97813703704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45979.97813703704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45979.97813703704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45979.97813703704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45979.97813703704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45979.97813703704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45979.97813703704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45979.97813703704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45979.97813703704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45979.97813703704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45979.97813703704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45979.97813703704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45979.97813703704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45979.97813703704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45979.97813703704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45979.97813703704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45979.97813703704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45979.97813703704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45979.97813703704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45979.97813703704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45979.97813703704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45979.97813703704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45979.97813703704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45979.97813703704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45979.97813703704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45979.97813703704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45979.97813703704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45979.97813703704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45979.97813703704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45979.97813703704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45979.97813703704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45979.97813703704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45979.97813703704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45979.97813703704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45979.97813703704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45979.97813703704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45979.97813703704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45979.97813703704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45979.97813703704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45979.97813703704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45979.97813703704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45979.97813703704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45979.97813703704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45979.97813703704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45979.97813703704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45979.97813703704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45979.97813703704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45979.97813703704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45979.97813703704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45979.97813703704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45979.97813703704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45979.97813703704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45979.97813703704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45979.97813703704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45979.97813703704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45979.97813703704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45979.97813703704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45979.97813703704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45979.97813703704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45979.97813703704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45979.97813703704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45979.97813703704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45979.97813703704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45979.97813703704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45979.97813703704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45979.97813703704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45979.97813703704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45979.97813703704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45979.97813703704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45979.97813703704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45979.97813703704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45979.97813703704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45979.97813703704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45979.97813703704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45979.97813703704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45979.97813703704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45979.97813703704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45979.97813703704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45979.97813703704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45979.97813703704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45979.97813703704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45979.97813703704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45979.97813703704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45979.97813703704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45979.97813703704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45979.97813703704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45979.97813703704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45979.97813703704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45979.97813703704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45979.97813703704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45979.97813703704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45979.97813703704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45979.97813703704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45979.97813703704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45979.97813703704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45979.97813703704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45979.97813703704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45979.97813703704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45979.97813703704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45979.97813703704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45979.97813703704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45979.97813703704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45979.97813703704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45979.97813703704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45979.97813703704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45979.97813703704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45979.97813703704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45979.97813703704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45979.97813703704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45979.97813703704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45979.97813703704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45979.97813703704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45979.97813703704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45979.97813703704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45979.97813703704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45979.97813703704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45979.97813703704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45979.97813703704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45979.97813703704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45979.97813703704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45979.97813703704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45979.97813703704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45979.97813703704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45979.97813703704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45979.97813703704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45979.97813703704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45979.97813703704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45979.97813703704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45979.97813703704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45979.97813703704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45979.97813703704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45979.97813703704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45979.97813703704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45979.97813703704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45979.97813703704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45979.97813703704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45979.97813703704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45979.97813703704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45979.97813703704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45979.97813703704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45979.97813703704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45979.97813703704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45979.97813703704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45979.97813703704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45979.97813703704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45979.97813703704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45979.97813703704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45979.97813703704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45979.97813703704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45979.97813703704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45979.97813703704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45979.97813703704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45979.97813703704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45979.97813703704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45979.97813703704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45979.97813703704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45979.97813703704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45979.97813703704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45979.97813703704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45979.97813703704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45979.97813703704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45979.97813703704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45979.97813703704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45979.97813703704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45979.97813703704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45979.97813703704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45979.97813703704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45979.97813703704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45979.97813703704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45979.97813703704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45979.97813703704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45979.97813703704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45979.97813703704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45979.97813703704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45979.97813703704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45979.97813703704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45979.97813703704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45979.97813703704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45979.97813703704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45979.97813703704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45979.97813703704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45979.97813703704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45979.97813703704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45979.97813703704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45979.97813703704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45979.97813703704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45979.97813703704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45979.97813703704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45979.97813703704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45979.97813703704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45979.97813703704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45979.97813703704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45979.97813703704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45979.97813703704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45979.97813703704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45979.97813703704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45979.97813703704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45979.97813703704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45979.97813703704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45979.97813703704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45979.97813703704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45979.97813703704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45979.97813703704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45979.97813703704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45979.97813703704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45979.97813703704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45979.97813703704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45979.97813703704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45979.97813703704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45979.97813703704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45979.97813703704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45979.97813703704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45979.97813703704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45979.97813703704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45979.97813703704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45979.97813703704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45979.97813703704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45979.97813703704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45979.97813703704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45979.97813703704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45979.97813703704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45979.97813703704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45979.97813703704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45979.97813703704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45979.97813703704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45979.97813703704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45979.97813703704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45979.97813703704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45979.97813703704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45979.97813703704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45979.97813703704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45979.97813703704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45979.97813703704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45979.97813703704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45979.97813703704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45979.97813703704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45979.97813703704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45979.97813703704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45979.97813703704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45979.97813703704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45979.97813703704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45979.97813703704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45979.97813703704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45979.97813703704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45979.97813703704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45979.97813703704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45979.97813703704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45979.97813703704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45979.97813703704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45979.97813703704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45979.97813703704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45979.97813703704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45979.97813703704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45979.97813703704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45979.97813703704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45979.97813703704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45979.97813703704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45979.97813703704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45979.97813703704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45979.97813703704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45979.97813703704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45979.97813703704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45979.97813703704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45979.97813703704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45979.97813703704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45979.97813703704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45979.97813703704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45979.97813703704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45979.97813703704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45979.97813703704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45979.97813703704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45979.97813703704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45979.97813703704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45979.97813703704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45979.97813703704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45979.97813703704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45979.97813703704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45979.97813703704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45979.97813703704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45979.97813703704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45979.97813703704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45979.97813703704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45979.97813703704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45979.97813703704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45979.97813703704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45979.97813703704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45979.97813703704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45979.97813703704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45979.97813703704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45979.97813703704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45979.97813703704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45979.97813703704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45979.97813703704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45979.97813703704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45979.97813703704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45979.97813703704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45979.97813703704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45979.97813703704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45979.97813703704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45979.97813703704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45979.97813703704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45979.97813703704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45979.97813703704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45979.97813703704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45979.97813703704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45979.97813703704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45979.97813703704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45979.97813703704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45979.97813703704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45979.97813703704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45979.97813703704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45979.97813703704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45979.97813703704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45979.97813703704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45979.97813703704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45979.97813703704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45979.97813703704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45979.97813703704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45979.97813703704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45979.97813703704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45979.97813703704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45979.97813703704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45979.97813703704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45979.97813703704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45979.97813703704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45979.97813703704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45979.97813703704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45979.97813703704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45979.97813703704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45979.97813703704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45979.97813703704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45979.97813703704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45979.97813703704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45979.97813703704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45979.97813703704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45979.97813703704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45979.97813703704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45979.97813703704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45979.97813703704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45979.97813703704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45979.97813703704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45979.97813703704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45979.97813703704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45979.97813703704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45979.97813703704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45979.97813703704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45979.97813703704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45979.97813703704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45979.97813703704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45979.97813703704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45979.97813703704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45979.97813703704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45979.97813703704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45979.97813703704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45979.97813703704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45979.97813703704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45979.97813703704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45979.97813703704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45979.97813703704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45979.97813703704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45979.97813703704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45979.97813703704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45979.97813703704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45979.97813703704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45979.97813703704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45979.97813703704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45979.97813703704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45979.97813703704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45979.97813703704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45979.97813703704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45979.97813703704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45979.97813703704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45979.97813703704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45979.97813703704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45979.97813703704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45979.97813703704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45979.97813703704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45979.97813703704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45979.97813703704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45979.97813703704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45979.97813703704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45979.97813703704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45979.97813703704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45979.97813703704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45979.97813703704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45979.97813703704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45979.97813703704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45979.97813703704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45979.97813703704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45979.97813703704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45979.97813703704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45979.97813703704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45979.97813703704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45979.97813703704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45979.97813703704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45979.97813703704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45979.97813703704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45979.97813703704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45979.97813703704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45979.97813703704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45979.97813703704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45979.97813703704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45979.97813703704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45979.97813703704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45979.97813703704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45979.97813703704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45979.97813703704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45979.97813703704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45979.97813703704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45979.97813703704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45979.97813703704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45979.97813703704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45979.97813703704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45979.97813703704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45979.97813703704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45979.97813703704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45979.97813703704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45979.97813703704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45979.97813703704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45979.97813703704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45979.97813703704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45979.97813703704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45979.97813703704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45979.97813703704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45979.97813703704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45979.97813703704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45979.97813703704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tabSelected="1" workbookViewId="0">
      <selection activeCell="K17" sqref="K1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88.146076851851831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53.789259722223505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31.317025925927737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2.4633337963023223</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33317</v>
      </c>
      <c r="E6" s="109" t="s">
        <v>39021</v>
      </c>
      <c r="F6" s="135">
        <v>45979.966365740744</v>
      </c>
      <c r="G6" s="111">
        <f ca="1">IFERROR(NOW()-F6,"")</f>
        <v>1.1771296296501532E-2</v>
      </c>
      <c r="H6" s="135">
        <v>45979.934641203705</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45979.97813703704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45979.97813703704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45979.97813703704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45979.97813703704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45979.97813703704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45979.97813703704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45979.97813703704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45979.97813703704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45979.97813703704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45979.97813703704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45979.97813703704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45979.97813703704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45979.97813703704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45979.97813703704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45979.97813703704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45979.97813703704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45979.97813703704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45979.97813703704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45979.97813703704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45979.97813703704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45979.97813703704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45979.97813703704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45979.97813703704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45979.97813703704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45979.97813703704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45979.97813703704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45979.97813703704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45979.97813703704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45979.97813703704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45979.97813703704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45979.97813703704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45979.97813703704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45979.97813703704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45979.97813703704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45979.97813703704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45979.97813703704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45979.97813703704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45979.97813703704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45979.97813703704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45979.97813703704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45979.97813703704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45979.97813703704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45979.97813703704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45979.97813703704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45979.97813703704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45979.97813703704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45979.97813703704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45979.97813703704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45979.97813703704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45979.97813703704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45979.97813703704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45979.97813703704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45979.97813703704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45979.97813703704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45979.97813703704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45979.97813703704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45979.97813703704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45979.97813703704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45979.97813703704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45979.97813703704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45979.97813703704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45979.97813703704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45979.97813703704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45979.97813703704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45979.97813703704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45979.97813703704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45979.97813703704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45979.97813703704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45979.97813703704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45979.97813703704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45979.97813703704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45979.97813703704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45979.97813703704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45979.97813703704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45979.97813703704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45979.97813703704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45979.97813703704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45979.97813703704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45979.97813703704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45979.97813703704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45979.97813703704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45979.97813703704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45979.97813703704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45979.97813703704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45979.97813703704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45979.97813703704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45979.97813703704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45979.97813703704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45979.97813703704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45979.97813703704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45979.97813703704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45979.97813703704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45979.97813703704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45979.97813703704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45979.97813703704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45979.97813703704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45979.97813703704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45979.97813703704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45979.97813703704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45979.97813703704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45979.97813703704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45979.97813703704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45979.97813703704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45979.97813703704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45979.97813703704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45979.97813703704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45979.97813703704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45979.97813703704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45979.97813703704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45979.97813703704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45979.97813703704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45979.97813703704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45979.97813703704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45979.97813703704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45979.97813703704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45979.97813703704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45979.97813703704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45979.97813703704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45979.97813703704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45979.97813703704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45979.97813703704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45979.97813703704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45979.97813703704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45979.97813703704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45979.97813703704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45979.97813703704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45979.97813703704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45979.97813703704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45979.97813703704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45979.97813703704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45979.97813703704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45979.97813703704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45979.97813703704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45979.97813703704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45979.97813703704</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45979.97813703704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45979.97813703704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45979.97813703704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45979.97813703704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45979.97813703704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45979.97813703704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45979.97813703704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45979.97813703704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45979.97813703704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45979.97813703704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45979.97813703704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45979.97813703704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45979.97813703704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45979.97813703704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45979.97813703704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45979.97813703704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45979.97813703704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45979.97813703704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45979.97813703704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45979.97813703704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45979.97813703704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45979.97813703704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45979.97813703704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45979.97813703704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45979.97813703704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45979.97813703704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45979.97813703704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45979.97813703704</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5" ca="1" si="0">IFERROR(NOW()-F2,"-")</f>
        <v>45979.97813703704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45979.97813703704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45979.97813703704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45979.97813703704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45979.97813703704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45979.97813703704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45979.97813703704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45979.97813703704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45979.97813703704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45979.97813703704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45979.97813703704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45979.97813703704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45979.97813703704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45979.97813703704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45979.97813703704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45979.97813703704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45979.97813703704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45979.97813703704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45979.97813703704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45979.97813703704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45979.97813703704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45979.97813703704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45979.97813703704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45979.97813703704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45979.97813703704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45979.97813703704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45979.97813703704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45979.97813703704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45979.97813703704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45979.97813703704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45979.97813703704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45979.97813703704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45979.97813703704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45979.97813703704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45979.97813703704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45979.97813703704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45979.97813703704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45979.97813703704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45979.97813703704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45979.97813703704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45979.97813703704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45979.97813703704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45979.97813703704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45979.97813703704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45979.97813703704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45979.97813703704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45979.97813703704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45979.97813703704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45979.97813703704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45979.97813703704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45979.97813703704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45979.97813703704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45979.97813703704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45979.97813703704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45979.97813703704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45979.97813703704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45979.97813703704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45979.97813703704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45979.97813703704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45979.97813703704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45979.97813703704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45979.97813703704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45979.97813703704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45979.97813703704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45979.97813703704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45979.97813703704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45979.97813703704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45979.97813703704</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