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69" documentId="120_S{2AC9BD13-BADA-5192-A53E-5A8FF88502F6}" xr6:coauthVersionLast="47" xr6:coauthVersionMax="47" xr10:uidLastSave="{CC142F20-D281-4A7E-B86F-0F61113F6DC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<sst xmlns="http://schemas.openxmlformats.org/spreadsheetml/2006/main" count="180311" uniqueCount="39137">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</sst>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312.74889606481156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45975.697321990738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45975.697321990738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45975.697321990738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45975.697321990738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45975.697321990738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45975.697321990738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45975.697321990738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45975.697321990738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45975.697321990738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45975.697321990738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45975.697321990738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45975.697321990738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45975.697321990738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45975.697321990738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45975.697321990738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45975.697321990738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45975.697321990738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45975.697321990738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45975.697321990738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45975.697321990738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45975.697321990738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45975.697321990738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45975.697321990738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45975.697321990738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45975.697321990738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45975.697321990738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45975.697321990738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45975.697321990738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45975.697321990738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45975.697321990738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45975.697321990738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45975.697321990738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45975.697321990738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45975.697321990738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45975.697321990738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45975.697321990738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45975.697321990738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45975.697321990738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45975.697321990738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45975.697321990738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45975.697321990738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45975.697321990738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45975.697321990738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45975.697321990738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45975.697321990738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45975.697321990738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45975.697321990738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45975.697321990738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45975.697321990738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45975.697321990738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45975.697321990738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45975.697321990738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45975.697321990738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45975.697321990738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45975.697321990738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45975.697321990738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45975.697321990738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45975.697321990738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45975.697321990738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45975.697321990738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45975.697321990738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45975.697321990738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45975.697321990738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45975.697321990738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45975.697321990738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45975.697321990738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45975.697321990738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45975.697321990738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45975.697321990738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45975.697321990738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45975.697321990738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45975.697321990738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45975.697321990738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45975.697321990738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45975.697321990738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45975.697321990738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45975.697321990738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45975.697321990738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45975.697321990738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45975.697321990738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45975.697321990738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45975.697321990738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45975.697321990738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45975.697321990738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45975.697321990738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45975.697321990738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45975.697321990738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45975.697321990738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45975.697321990738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45975.697321990738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45975.697321990738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45975.697321990738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45975.697321990738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45975.697321990738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45975.697321990738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B6C22277-BA93-4D61-8F5D-538D9432022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150.69748402777623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1.0910372685175389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6.6361342593154404E-2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45975.697321990738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45975.697321990738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45975.697321990738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45975.697321990738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45975.697321990738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45975.697321990738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45975.697321990738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45975.697321990738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45975.697321990738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45975.697321990738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45975.697321990738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45975.697321990738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45975.697321990738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45975.697321990738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45975.697321990738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45975.697321990738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45975.697321990738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45975.697321990738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45975.697321990738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45975.697321990738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45975.697321990738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45975.697321990738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45975.697321990738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45975.697321990738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45975.697321990738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45975.697321990738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45975.697321990738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45975.697321990738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45975.697321990738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45975.697321990738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45975.697321990738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45975.697321990738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45975.697321990738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45975.697321990738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45975.697321990738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tabSelected="1" workbookViewId="0">
      <selection activeCell="K9" sqref="K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1.8977083331265021E-2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45975.697321990738</v>
      </c>
      <c r="H3" s="22"/>
      <c r="I3" s="19" t="str">
        <f>IFERROR(VLOOKUP(D3,DB!A:F,6,0),"")</f>
        <v>SCECO</v>
      </c>
      <c r="J3" s="18" t="str">
        <f>IFERROR(VLOOKUP(D3,DB!A:G,7,0),"")</f>
        <v>Dead</v>
      </c>
      <c r="K3" s="45" t="s">
        <v>39112</v>
      </c>
      <c r="L3" s="23" t="str">
        <f>IFERROR(VLOOKUP(D3,DB!A:I,9,0),"")</f>
        <v>Latis</v>
      </c>
    </row>
    <row r="4" spans="1:13" ht="15" customHeight="1">
      <c r="A4" s="19" t="s">
        <v>39111</v>
      </c>
      <c r="B4" s="61" t="str">
        <f>IFERROR(VLOOKUP(D4,DB!A:K,11,0),"")</f>
        <v>R3</v>
      </c>
      <c r="C4" s="18">
        <v>4</v>
      </c>
      <c r="D4" s="18" t="s">
        <v>12900</v>
      </c>
      <c r="E4" s="18"/>
      <c r="F4" s="20"/>
      <c r="G4" s="21">
        <f t="shared" ca="1" si="0"/>
        <v>45975.697321990738</v>
      </c>
      <c r="H4" s="22"/>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45975.697321990738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45975.697321990738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45975.697321990738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45975.697321990738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45975.697321990738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45975.697321990738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45975.697321990738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45975.697321990738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45975.697321990738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45975.697321990738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45975.697321990738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45975.697321990738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45975.697321990738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45975.697321990738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45975.697321990738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45975.697321990738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45975.697321990738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45975.697321990738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45975.697321990738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45975.697321990738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45975.697321990738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45975.697321990738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45975.697321990738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45975.697321990738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45975.697321990738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45975.697321990738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45975.697321990738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45975.697321990738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45975.697321990738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45975.697321990738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45975.697321990738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45975.697321990738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45975.697321990738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45975.697321990738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45975.697321990738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45975.697321990738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45975.697321990738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45975.697321990738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45975.697321990738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45975.697321990738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45975.697321990738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45975.697321990738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45975.697321990738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45975.697321990738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45975.697321990738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45975.697321990738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45975.697321990738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45975.697321990738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45975.697321990738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45975.697321990738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45975.697321990738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45975.697321990738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45975.697321990738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45975.697321990738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45975.697321990738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45975.697321990738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45975.697321990738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45975.697321990738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45975.697321990738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45975.697321990738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45975.697321990738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45975.697321990738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45975.697321990738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45975.697321990738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45975.697321990738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45975.697321990738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45975.697321990738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45975.697321990738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45975.697321990738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45975.697321990738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45975.697321990738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45975.697321990738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45975.697321990738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45975.697321990738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45975.697321990738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45975.697321990738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45975.697321990738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45975.697321990738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45975.697321990738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45975.697321990738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45975.697321990738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45975.697321990738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45975.697321990738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45975.697321990738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45975.697321990738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45975.697321990738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45975.697321990738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45975.697321990738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45975.697321990738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45975.697321990738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45975.697321990738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45975.697321990738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45975.697321990738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45975.697321990738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45975.697321990738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45975.697321990738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45975.697321990738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45975.697321990738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45975.697321990738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45975.697321990738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45975.697321990738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45975.697321990738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45975.697321990738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45975.697321990738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45975.697321990738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45975.697321990738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45975.697321990738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45975.697321990738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45975.697321990738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45975.697321990738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45975.697321990738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45975.697321990738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45975.697321990738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45975.697321990738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45975.697321990738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45975.697321990738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45975.697321990738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45975.697321990738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45975.697321990738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45975.697321990738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45975.697321990738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45975.697321990738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45975.697321990738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45975.697321990738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45975.697321990738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45975.697321990738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45975.697321990738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45975.697321990738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45975.697321990738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45975.697321990738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45975.697321990738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45975.697321990738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45975.697321990738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45975.697321990738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45975.697321990738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45975.697321990738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45975.697321990738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45975.697321990738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45975.697321990738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45975.697321990738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45975.697321990738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45975.697321990738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45975.697321990738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45975.697321990738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45975.697321990738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45975.697321990738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45975.697321990738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45975.697321990738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45975.697321990738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45975.697321990738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45975.697321990738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45975.697321990738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45975.697321990738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45975.697321990738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45975.697321990738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45975.697321990738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45975.697321990738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45975.697321990738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45975.697321990738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45975.697321990738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45975.697321990738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45975.697321990738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45975.697321990738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45975.697321990738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45975.697321990738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45975.697321990738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45975.697321990738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45975.697321990738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45975.697321990738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45975.697321990738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45975.697321990738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45975.697321990738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45975.697321990738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45975.697321990738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45975.697321990738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45975.697321990738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45975.697321990738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45975.697321990738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45975.697321990738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45975.697321990738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45975.697321990738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45975.697321990738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45975.697321990738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45975.697321990738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45975.697321990738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45975.697321990738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45975.697321990738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45975.697321990738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45975.697321990738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45975.697321990738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45975.697321990738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45975.697321990738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45975.697321990738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45975.697321990738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45975.697321990738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45975.697321990738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45975.697321990738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45975.697321990738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45975.697321990738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45975.697321990738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45975.697321990738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45975.697321990738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45975.697321990738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45975.697321990738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45975.697321990738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45975.697321990738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45975.697321990738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45975.697321990738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45975.697321990738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45975.697321990738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45975.697321990738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45975.697321990738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45975.697321990738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45975.697321990738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45975.697321990738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45975.697321990738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45975.697321990738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45975.697321990738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45975.697321990738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45975.697321990738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45975.697321990738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45975.697321990738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45975.697321990738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45975.697321990738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45975.697321990738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45975.697321990738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45975.697321990738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45975.697321990738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45975.697321990738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45975.697321990738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45975.697321990738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45975.697321990738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45975.697321990738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45975.697321990738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45975.697321990738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45975.697321990738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45975.697321990738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45975.697321990738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45975.697321990738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45975.697321990738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45975.697321990738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45975.697321990738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45975.697321990738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45975.697321990738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45975.697321990738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45975.697321990738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45975.697321990738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45975.697321990738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45975.697321990738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45975.697321990738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45975.697321990738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45975.697321990738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45975.697321990738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45975.697321990738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45975.697321990738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45975.697321990738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45975.697321990738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45975.697321990738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45975.697321990738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45975.697321990738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45975.697321990738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45975.697321990738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45975.697321990738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45975.697321990738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45975.697321990738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45975.697321990738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45975.697321990738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45975.697321990738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45975.697321990738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45975.697321990738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45975.697321990738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45975.697321990738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45975.697321990738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45975.697321990738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45975.697321990738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45975.697321990738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45975.697321990738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45975.697321990738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45975.697321990738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45975.697321990738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45975.697321990738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45975.697321990738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45975.697321990738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45975.697321990738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45975.697321990738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45975.697321990738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45975.697321990738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45975.697321990738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45975.697321990738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45975.697321990738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45975.697321990738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45975.697321990738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45975.697321990738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45975.697321990738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45975.697321990738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45975.697321990738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45975.697321990738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45975.697321990738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45975.697321990738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45975.697321990738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45975.697321990738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45975.697321990738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45975.697321990738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45975.697321990738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45975.697321990738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45975.697321990738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45975.697321990738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45975.697321990738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45975.697321990738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45975.697321990738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45975.697321990738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45975.697321990738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45975.697321990738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45975.697321990738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45975.697321990738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45975.697321990738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45975.697321990738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45975.697321990738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45975.697321990738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45975.697321990738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45975.697321990738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45975.697321990738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45975.697321990738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45975.697321990738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45975.697321990738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45975.697321990738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45975.697321990738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45975.697321990738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45975.697321990738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45975.697321990738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45975.697321990738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45975.697321990738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45975.697321990738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45975.697321990738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45975.697321990738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45975.697321990738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45975.697321990738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45975.697321990738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45975.697321990738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45975.697321990738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45975.697321990738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45975.697321990738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45975.697321990738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45975.697321990738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45975.697321990738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45975.697321990738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45975.697321990738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45975.697321990738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45975.697321990738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45975.697321990738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45975.697321990738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45975.697321990738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45975.697321990738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45975.697321990738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45975.697321990738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45975.697321990738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45975.697321990738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45975.697321990738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45975.697321990738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45975.697321990738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45975.697321990738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45975.697321990738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45975.697321990738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45975.697321990738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45975.697321990738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45975.697321990738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45975.697321990738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45975.697321990738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45975.697321990738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45975.697321990738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45975.697321990738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45975.697321990738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45975.697321990738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45975.697321990738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45975.697321990738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45975.697321990738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45975.697321990738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45975.697321990738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45975.697321990738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45975.697321990738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45975.697321990738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45975.697321990738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45975.697321990738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45975.697321990738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45975.697321990738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45975.697321990738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45975.697321990738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45975.697321990738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45975.697321990738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45975.697321990738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45975.697321990738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45975.697321990738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45975.697321990738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45975.697321990738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45975.697321990738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45975.697321990738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45975.697321990738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45975.697321990738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45975.697321990738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45975.697321990738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45975.697321990738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45975.697321990738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45975.697321990738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45975.697321990738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45975.697321990738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45975.697321990738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45975.697321990738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45975.697321990738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45975.697321990738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45975.697321990738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45975.697321990738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45975.697321990738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45975.697321990738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45975.697321990738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45975.697321990738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45975.697321990738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45975.697321990738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45975.697321990738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45975.697321990738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45975.697321990738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45975.697321990738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45975.697321990738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45975.697321990738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45975.697321990738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45975.697321990738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45975.697321990738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45975.697321990738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45975.697321990738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45975.697321990738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45975.697321990738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45975.697321990738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45975.697321990738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45975.697321990738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45975.697321990738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45975.697321990738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45975.697321990738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45975.697321990738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45975.697321990738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45975.697321990738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45975.697321990738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45975.697321990738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45975.697321990738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45975.697321990738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45975.697321990738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45975.697321990738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45975.697321990738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45975.697321990738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45975.697321990738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45975.697321990738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45975.697321990738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45975.697321990738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45975.697321990738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45975.697321990738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45975.697321990738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45975.697321990738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45975.697321990738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45975.697321990738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45975.697321990738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45975.697321990738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45975.697321990738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45975.697321990738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45975.697321990738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45975.697321990738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45975.697321990738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45975.697321990738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45975.697321990738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45975.697321990738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45975.697321990738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45975.697321990738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45975.697321990738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45975.697321990738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45975.697321990738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45975.697321990738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45975.697321990738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45975.697321990738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45975.697321990738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45975.697321990738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45975.697321990738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45975.697321990738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45975.697321990738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45975.697321990738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45975.697321990738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45975.697321990738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45975.697321990738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45975.697321990738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45975.697321990738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45975.697321990738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45975.697321990738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45975.697321990738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45975.697321990738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45975.697321990738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45975.697321990738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45975.697321990738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45975.697321990738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45975.697321990738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45975.697321990738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45975.697321990738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45975.697321990738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45975.697321990738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45975.697321990738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45975.697321990738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45975.697321990738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45975.697321990738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45975.697321990738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45975.697321990738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45975.697321990738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45975.697321990738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45975.697321990738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45975.697321990738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45975.697321990738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45975.697321990738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45975.697321990738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45975.697321990738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45975.697321990738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45975.697321990738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45975.697321990738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45975.697321990738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45975.697321990738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45975.697321990738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45975.697321990738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45975.697321990738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45975.697321990738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45975.697321990738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45975.697321990738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45975.697321990738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45975.697321990738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45975.697321990738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45975.697321990738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45975.697321990738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45975.697321990738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45975.697321990738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45975.697321990738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45975.697321990738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45975.697321990738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45975.697321990738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45975.697321990738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45975.697321990738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45975.697321990738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45975.697321990738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45975.697321990738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45975.697321990738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45975.697321990738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45975.697321990738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45975.697321990738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45975.697321990738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45975.697321990738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45975.697321990738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45975.697321990738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45975.697321990738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45975.697321990738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45975.697321990738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45975.697321990738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45975.697321990738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45975.697321990738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45975.697321990738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45975.697321990738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45975.697321990738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45975.697321990738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45975.697321990738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45975.697321990738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45975.697321990738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45975.697321990738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45975.697321990738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45975.697321990738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45975.697321990738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45975.697321990738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45975.697321990738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45975.697321990738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45975.697321990738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45975.697321990738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45975.697321990738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45975.697321990738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45975.697321990738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45975.697321990738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45975.697321990738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45975.697321990738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45975.697321990738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45975.697321990738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45975.697321990738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45975.697321990738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45975.697321990738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45975.697321990738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45975.697321990738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45975.697321990738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45975.697321990738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45975.697321990738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45975.697321990738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45975.697321990738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45975.697321990738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45975.697321990738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45975.697321990738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45975.697321990738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45975.697321990738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45975.697321990738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45975.697321990738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45975.697321990738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45975.697321990738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45975.697321990738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45975.697321990738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45975.697321990738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45975.697321990738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45975.697321990738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45975.697321990738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45975.697321990738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45975.697321990738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45975.697321990738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45975.697321990738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45975.697321990738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45975.697321990738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45975.697321990738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45975.697321990738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45975.697321990738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45975.697321990738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45975.697321990738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45975.697321990738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45975.697321990738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45975.697321990738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45975.697321990738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45975.697321990738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45975.697321990738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45975.697321990738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45975.697321990738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45975.697321990738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45975.697321990738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45975.697321990738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45975.697321990738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45975.697321990738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45975.697321990738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45975.697321990738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45975.697321990738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45975.697321990738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45975.697321990738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45975.697321990738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45975.697321990738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45975.697321990738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45975.697321990738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45975.697321990738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45975.697321990738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45975.697321990738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45975.697321990738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45975.697321990738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45975.697321990738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45975.697321990738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45975.697321990738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45975.697321990738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45975.697321990738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45975.697321990738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45975.697321990738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45975.697321990738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45975.697321990738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45975.697321990738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45975.697321990738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45975.697321990738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45975.697321990738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45975.697321990738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45975.697321990738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45975.697321990738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45975.697321990738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45975.697321990738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45975.697321990738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45975.697321990738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45975.697321990738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45975.697321990738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45975.697321990738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45975.697321990738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45975.697321990738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45975.697321990738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45975.697321990738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45975.697321990738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45975.697321990738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45975.697321990738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45975.697321990738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45975.697321990738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45975.697321990738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45975.697321990738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45975.697321990738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45975.697321990738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45975.697321990738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45975.697321990738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45975.697321990738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45975.697321990738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45975.697321990738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45975.697321990738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45975.697321990738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45975.697321990738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45975.697321990738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45975.697321990738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45975.697321990738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45975.697321990738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45975.697321990738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45975.697321990738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45975.697321990738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45975.697321990738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45975.697321990738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45975.697321990738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45975.697321990738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45975.697321990738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45975.697321990738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45975.697321990738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45975.697321990738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45975.697321990738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45975.697321990738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45975.697321990738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45975.697321990738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45975.697321990738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45975.697321990738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45975.697321990738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45975.697321990738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45975.697321990738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45975.697321990738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45975.697321990738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45975.697321990738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45975.697321990738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45975.697321990738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45975.697321990738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45975.697321990738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45975.697321990738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45975.697321990738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45975.697321990738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45975.697321990738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45975.697321990738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45975.697321990738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45975.697321990738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45975.697321990738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45975.697321990738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45975.697321990738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45975.697321990738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45975.697321990738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45975.697321990738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45975.697321990738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45975.697321990738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45975.697321990738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45975.697321990738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45975.697321990738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45975.697321990738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45975.697321990738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45975.697321990738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45975.697321990738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45975.697321990738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45975.697321990738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45975.697321990738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45975.697321990738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45975.697321990738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45975.697321990738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45975.697321990738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45975.697321990738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45975.697321990738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45975.697321990738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45975.697321990738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45975.697321990738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45975.697321990738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45975.697321990738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45975.697321990738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45975.697321990738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45975.697321990738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45975.697321990738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45975.697321990738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45975.697321990738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45975.697321990738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45975.697321990738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45975.697321990738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45975.697321990738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45975.697321990738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45975.697321990738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45975.697321990738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45975.697321990738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45975.697321990738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45975.697321990738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45975.697321990738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45975.697321990738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45975.697321990738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45975.697321990738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45975.697321990738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45975.697321990738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45975.697321990738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45975.697321990738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45975.697321990738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45975.697321990738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45975.697321990738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45975.697321990738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45975.697321990738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45975.697321990738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45975.697321990738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45975.697321990738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45975.697321990738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45975.697321990738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45975.697321990738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45975.697321990738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45975.697321990738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45975.697321990738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45975.697321990738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45975.697321990738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45975.697321990738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45975.697321990738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45975.697321990738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45975.697321990738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45975.697321990738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45975.697321990738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45975.697321990738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45975.697321990738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45975.697321990738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45975.697321990738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45975.697321990738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45975.697321990738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45975.697321990738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45975.697321990738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45975.697321990738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45975.697321990738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45975.697321990738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45975.697321990738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45975.697321990738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45975.697321990738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45975.697321990738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45975.697321990738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45975.697321990738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45975.697321990738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45975.697321990738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45975.697321990738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45975.697321990738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45975.697321990738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45975.697321990738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45975.697321990738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45975.697321990738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45975.697321990738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45975.697321990738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45975.697321990738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45975.697321990738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45975.697321990738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45975.697321990738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45975.697321990738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45975.697321990738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45975.697321990738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45975.697321990738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45975.697321990738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45975.697321990738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45975.697321990738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45975.697321990738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45975.697321990738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45975.697321990738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45975.697321990738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45975.697321990738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45975.697321990738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45975.697321990738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45975.697321990738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45975.697321990738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45975.697321990738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45975.697321990738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45975.697321990738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45975.697321990738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45975.697321990738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45975.697321990738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45975.697321990738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45975.697321990738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45975.697321990738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45975.697321990738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45975.697321990738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45975.697321990738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45975.697321990738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45975.697321990738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45975.697321990738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45975.697321990738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45975.697321990738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45975.697321990738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45975.697321990738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45975.697321990738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45975.697321990738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45975.697321990738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45975.697321990738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45975.697321990738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45975.697321990738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45975.697321990738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45975.697321990738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45975.697321990738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45975.697321990738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45975.697321990738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45975.697321990738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45975.697321990738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45975.697321990738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45975.697321990738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45975.697321990738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45975.697321990738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45975.697321990738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45975.697321990738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45975.697321990738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45975.697321990738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45975.697321990738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45975.697321990738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45975.697321990738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45975.697321990738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45975.697321990738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45975.697321990738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45975.697321990738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45975.697321990738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45975.697321990738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45975.697321990738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45975.697321990738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45975.697321990738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45975.697321990738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45975.697321990738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45975.697321990738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45975.697321990738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45975.697321990738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45975.697321990738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45975.697321990738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45975.697321990738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45975.697321990738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45975.697321990738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45975.697321990738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45975.697321990738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45975.697321990738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45975.697321990738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45975.697321990738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45975.697321990738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45975.697321990738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45975.697321990738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45975.697321990738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45975.697321990738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45975.697321990738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45975.697321990738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45975.697321990738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45975.697321990738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45975.697321990738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45975.697321990738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45975.697321990738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45975.697321990738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45975.697321990738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45975.697321990738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45975.697321990738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45975.697321990738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45975.697321990738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45975.697321990738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45975.697321990738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45975.697321990738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45975.697321990738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45975.697321990738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45975.697321990738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45975.697321990738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45975.697321990738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45975.697321990738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45975.697321990738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45975.697321990738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45975.697321990738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45975.697321990738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45975.697321990738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45975.697321990738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45975.697321990738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45975.697321990738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45975.697321990738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45975.697321990738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45975.697321990738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45975.697321990738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45975.697321990738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45975.697321990738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45975.697321990738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45975.697321990738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45975.697321990738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45975.697321990738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45975.697321990738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45975.697321990738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45975.697321990738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45975.697321990738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45975.697321990738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45975.697321990738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45975.697321990738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45975.697321990738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45975.697321990738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45975.697321990738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45975.697321990738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45975.697321990738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45975.697321990738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45975.697321990738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45975.697321990738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45975.697321990738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45975.697321990738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45975.697321990738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45975.697321990738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45975.697321990738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45975.697321990738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45975.697321990738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45975.697321990738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45975.697321990738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45975.697321990738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45975.697321990738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45975.697321990738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45975.697321990738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45975.697321990738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45975.697321990738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45975.697321990738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45975.697321990738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45975.697321990738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45975.697321990738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45975.697321990738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45975.697321990738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45975.697321990738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45975.697321990738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45975.697321990738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45975.697321990738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45975.697321990738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45975.697321990738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45975.697321990738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45975.697321990738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45975.697321990738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45975.697321990738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45975.697321990738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45975.697321990738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45975.697321990738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45975.697321990738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45975.697321990738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45975.697321990738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45975.697321990738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45975.697321990738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45975.697321990738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45975.697321990738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45975.697321990738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45975.697321990738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45975.697321990738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45975.697321990738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45975.697321990738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45975.697321990738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45975.697321990738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45975.697321990738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45975.697321990738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45975.697321990738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45975.697321990738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45975.697321990738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45975.697321990738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45975.697321990738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45975.697321990738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45975.697321990738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45975.697321990738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45975.697321990738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45975.697321990738</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272.2166043981415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38707</v>
      </c>
      <c r="E3" s="95" t="s">
        <v>39021</v>
      </c>
      <c r="F3" s="96">
        <v>45975.682951388888</v>
      </c>
      <c r="G3" s="97">
        <f ca="1">IFERROR(NOW()-F3,"")</f>
        <v>1.4370601849805098E-2</v>
      </c>
      <c r="H3" s="96">
        <v>45975.67392361111</v>
      </c>
      <c r="I3" s="135" t="str">
        <f>IFERROR(VLOOKUP(D3,DB!A:F,6,0),"")</f>
        <v>Sceco</v>
      </c>
      <c r="J3" s="135" t="str">
        <f>IFERROR(VLOOKUP(D3,DB!A:G,7,0),"")</f>
        <v>Good</v>
      </c>
      <c r="K3" s="98" t="s">
        <v>39117</v>
      </c>
      <c r="L3" s="92" t="str">
        <f>IFERROR(VLOOKUP(D3,DB!A:I,9,0),"")</f>
        <v>Latis</v>
      </c>
    </row>
    <row r="4" spans="1:16" ht="15" customHeight="1">
      <c r="A4" s="135" t="s">
        <v>39118</v>
      </c>
      <c r="B4" s="135" t="str">
        <f>IFERROR(VLOOKUP(D4,DB!A:K,11,0),"")</f>
        <v>R4</v>
      </c>
      <c r="C4" s="94">
        <v>1</v>
      </c>
      <c r="D4" s="92" t="s">
        <v>37511</v>
      </c>
      <c r="E4" s="95" t="s">
        <v>39021</v>
      </c>
      <c r="F4" s="96">
        <v>45975.687048611115</v>
      </c>
      <c r="G4" s="97">
        <f ca="1">IFERROR(NOW()-F4,"")</f>
        <v>1.0273379622958601E-2</v>
      </c>
      <c r="H4" s="96">
        <v>45975.680798611109</v>
      </c>
      <c r="I4" s="135" t="str">
        <f>IFERROR(VLOOKUP(D4,DB!A:F,6,0),"")</f>
        <v>Generator-SG</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45975.697321990738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45975.697321990738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45975.697321990738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45975.697321990738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45975.697321990738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45975.697321990738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45975.697321990738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45975.697321990738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45975.697321990738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45975.697321990738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45975.697321990738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45975.697321990738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45975.697321990738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45975.697321990738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45975.697321990738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45975.697321990738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45975.697321990738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45975.697321990738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45975.697321990738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45975.697321990738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45975.697321990738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45975.697321990738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45975.697321990738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45975.697321990738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45975.697321990738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45975.697321990738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45975.697321990738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45975.697321990738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45975.697321990738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45975.697321990738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45975.697321990738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45975.697321990738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45975.697321990738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45975.697321990738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45975.697321990738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45975.697321990738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45975.697321990738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45975.697321990738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45975.697321990738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45975.697321990738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45975.697321990738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45975.697321990738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45975.697321990738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45975.697321990738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45975.697321990738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45975.697321990738</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83.86526180554938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49.508444675921055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27.036210879625287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61" ca="1" si="2">IFERROR(NOW()-F6,"")</f>
        <v>5.6592824068502523E-2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2</v>
      </c>
      <c r="D7" s="124" t="s">
        <v>38310</v>
      </c>
      <c r="E7" s="124" t="s">
        <v>39021</v>
      </c>
      <c r="F7" s="156">
        <v>45975.644548611112</v>
      </c>
      <c r="G7" s="126">
        <f ca="1">IFERROR(NOW()-F7,"")</f>
        <v>5.2773379626160022E-2</v>
      </c>
      <c r="H7" s="125">
        <v>45975.633402777778</v>
      </c>
      <c r="I7" s="124" t="str">
        <f>IFERROR(VLOOKUP(D7,DB!A:F,6,0),"")</f>
        <v>SCECO</v>
      </c>
      <c r="J7" s="124" t="str">
        <f>IFERROR(VLOOKUP(D7,DB!A:G,7,0),"")</f>
        <v>No BB Shifted</v>
      </c>
      <c r="K7" s="124" t="s">
        <v>39131</v>
      </c>
      <c r="L7" s="124" t="str">
        <f>IFERROR(VLOOKUP(D7,DB!A:I,9,0),"")</f>
        <v>Latis</v>
      </c>
    </row>
    <row r="8" spans="1:13">
      <c r="A8" s="124" t="s">
        <v>39132</v>
      </c>
      <c r="B8" s="124" t="str">
        <f>IFERROR(VLOOKUP(D8,DB!A:K,11,0),"")</f>
        <v>R5</v>
      </c>
      <c r="C8" s="124">
        <v>1</v>
      </c>
      <c r="D8" s="124" t="s">
        <v>33130</v>
      </c>
      <c r="E8" s="124" t="s">
        <v>39100</v>
      </c>
      <c r="F8" s="124"/>
      <c r="G8" s="126">
        <f t="shared" ca="1" si="2"/>
        <v>45975.697321990738</v>
      </c>
      <c r="H8" s="125">
        <v>45975.641134259262</v>
      </c>
      <c r="I8" s="124" t="str">
        <f>IFERROR(VLOOKUP(D8,DB!A:F,6,0),"")</f>
        <v>SCECO</v>
      </c>
      <c r="J8" s="124" t="str">
        <f>IFERROR(VLOOKUP(D8,DB!A:G,7,0),"")</f>
        <v>Good</v>
      </c>
      <c r="K8" s="124" t="s">
        <v>39133</v>
      </c>
      <c r="L8" s="124" t="str">
        <f>IFERROR(VLOOKUP(D8,DB!A:I,9,0),"")</f>
        <v>Latis</v>
      </c>
    </row>
    <row r="9" spans="1:13">
      <c r="A9" s="124" t="s">
        <v>39134</v>
      </c>
      <c r="B9" s="124" t="str">
        <f>IFERROR(VLOOKUP(D9,DB!A:K,11,0),"")</f>
        <v>R5</v>
      </c>
      <c r="C9" s="124">
        <v>1</v>
      </c>
      <c r="D9" s="124" t="s">
        <v>34351</v>
      </c>
      <c r="E9" s="124" t="s">
        <v>39021</v>
      </c>
      <c r="F9" s="156">
        <v>45975.663761574076</v>
      </c>
      <c r="G9" s="126">
        <f t="shared" ca="1" si="2"/>
        <v>3.3560416661202908E-2</v>
      </c>
      <c r="H9" s="125">
        <v>45975.658229166664</v>
      </c>
      <c r="I9" s="124" t="str">
        <f>IFERROR(VLOOKUP(D9,DB!A:F,6,0),"")</f>
        <v>SCECO</v>
      </c>
      <c r="J9" s="124" t="str">
        <f>IFERROR(VLOOKUP(D9,DB!A:G,7,0),"")</f>
        <v>Vandalized</v>
      </c>
      <c r="K9" s="124" t="s">
        <v>39129</v>
      </c>
      <c r="L9" s="124" t="str">
        <f>IFERROR(VLOOKUP(D9,DB!A:I,9,0),"")</f>
        <v>Latis</v>
      </c>
    </row>
    <row r="10" spans="1:13">
      <c r="A10" s="124"/>
      <c r="B10" s="124" t="str">
        <f>IFERROR(VLOOKUP(D10,DB!A:K,11,0),"")</f>
        <v/>
      </c>
      <c r="C10" s="124"/>
      <c r="D10"/>
      <c r="E10" s="124"/>
      <c r="F10" s="124"/>
      <c r="G10" s="126">
        <f t="shared" ca="1" si="2"/>
        <v>45975.697321990738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45975.697321990738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45975.697321990738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45975.697321990738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45975.697321990738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45975.697321990738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45975.697321990738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45975.697321990738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45975.697321990738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45975.697321990738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45975.697321990738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45975.697321990738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45975.697321990738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45975.697321990738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45975.697321990738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45975.697321990738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45975.697321990738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45975.697321990738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45975.697321990738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45975.697321990738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45975.697321990738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45975.697321990738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45975.697321990738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45975.697321990738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45975.697321990738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45975.697321990738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45975.697321990738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45975.697321990738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45975.697321990738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45975.697321990738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45975.697321990738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45975.697321990738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45975.697321990738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45975.697321990738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45975.697321990738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45975.697321990738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45975.697321990738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45975.697321990738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45975.697321990738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45975.697321990738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45975.697321990738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45975.697321990738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45975.697321990738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45975.697321990738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45975.697321990738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45975.697321990738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45975.697321990738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45975.697321990738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45975.697321990738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45975.697321990738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45975.697321990738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45975.697321990738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45975.697321990738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45975.697321990738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45975.697321990738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45975.697321990738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45975.697321990738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45975.697321990738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45975.697321990738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45975.697321990738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45975.697321990738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45975.697321990738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45975.697321990738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45975.697321990738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45975.697321990738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45975.697321990738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45975.697321990738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45975.697321990738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45975.697321990738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45975.697321990738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45975.697321990738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45975.697321990738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45975.697321990738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45975.697321990738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45975.697321990738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45975.697321990738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45975.697321990738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45975.697321990738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45975.697321990738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45975.697321990738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45975.697321990738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45975.697321990738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45975.697321990738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45975.697321990738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45975.697321990738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45975.697321990738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45975.697321990738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45975.697321990738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45975.697321990738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45975.697321990738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45975.697321990738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45975.697321990738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45975.697321990738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45975.697321990738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45975.697321990738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45975.697321990738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45975.697321990738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45975.697321990738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45975.697321990738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45975.697321990738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45975.697321990738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45975.697321990738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45975.697321990738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45975.697321990738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45975.697321990738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45975.697321990738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45975.697321990738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45975.697321990738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45975.697321990738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45975.697321990738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45975.697321990738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45975.697321990738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45975.697321990738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45975.697321990738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45975.697321990738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45975.697321990738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45975.697321990738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45975.697321990738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45975.697321990738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45975.697321990738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45975.697321990738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45975.697321990738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45975.697321990738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45975.697321990738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45975.697321990738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45975.697321990738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45975.697321990738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45975.697321990738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45975.697321990738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45975.697321990738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45975.697321990738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45975.697321990738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45975.697321990738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45975.697321990738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45975.697321990738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45975.697321990738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45975.697321990738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45975.697321990738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45975.697321990738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45975.697321990738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45975.697321990738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45975.697321990738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45975.697321990738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45975.697321990738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45975.697321990738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45975.697321990738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45975.697321990738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45975.697321990738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45975.697321990738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45975.697321990738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45975.697321990738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45975.697321990738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45975.697321990738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45975.697321990738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45975.697321990738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45975.697321990738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45975.697321990738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45975.697321990738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45975.697321990738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45975.697321990738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45975.697321990738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45975.697321990738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45975.697321990738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45975.697321990738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45975.697321990738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45975.697321990738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45975.697321990738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45975.697321990738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45975.697321990738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45975.697321990738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45975.697321990738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45975.697321990738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45975.697321990738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45975.697321990738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45975.697321990738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45975.697321990738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45975.697321990738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45975.697321990738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45975.697321990738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45975.697321990738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45975.697321990738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45975.697321990738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45975.697321990738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45975.697321990738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45975.697321990738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45975.697321990738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45975.697321990738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45975.697321990738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45975.697321990738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45975.697321990738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45975.697321990738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45975.697321990738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45975.697321990738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45975.697321990738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45975.697321990738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45975.697321990738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45975.697321990738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45975.697321990738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45975.697321990738</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3</v>
      </c>
      <c r="D2" s="141" t="s">
        <v>34828</v>
      </c>
      <c r="E2" s="124" t="s">
        <v>39021</v>
      </c>
      <c r="F2" s="143">
        <v>45975.624467592592</v>
      </c>
      <c r="G2" s="105">
        <f t="shared" ref="G2:G29" ca="1" si="0">IFERROR(NOW()-F2,"-")</f>
        <v>7.2854398145864252E-2</v>
      </c>
      <c r="H2" s="143">
        <v>45975.614120370374</v>
      </c>
      <c r="I2" s="141" t="str">
        <f>IFERROR(VLOOKUP(D2,DB!A:F,6,0),"")</f>
        <v>Generator-SG</v>
      </c>
      <c r="J2" s="141" t="str">
        <f>IFERROR(VLOOKUP(D2,DB!A:G,7,0),"")</f>
        <v>Vandalized</v>
      </c>
      <c r="K2" s="144" t="s">
        <v>39136</v>
      </c>
      <c r="L2" s="145" t="str">
        <f>IFERROR(VLOOKUP(D2,DB!A:I,9,0),"")</f>
        <v>Latis</v>
      </c>
    </row>
    <row r="3" spans="1:16382" ht="31.5" customHeight="1">
      <c r="A3" s="140"/>
      <c r="B3" s="141" t="str">
        <f>IFERROR(VLOOKUP(D3,DB!A:K,11,0),"")</f>
        <v/>
      </c>
      <c r="C3" s="142"/>
      <c r="D3" s="141"/>
      <c r="E3" s="124"/>
      <c r="F3" s="143"/>
      <c r="G3" s="105">
        <f t="shared" ca="1" si="0"/>
        <v>45975.697321990738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45975.697321990738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45975.697321990738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45975.697321990738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45975.697321990738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45975.697321990738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45975.697321990738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45975.697321990738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45975.697321990738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45975.697321990738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45975.697321990738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45975.697321990738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45975.697321990738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45975.697321990738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45975.697321990738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45975.697321990738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45975.697321990738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45975.697321990738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45975.697321990738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45975.697321990738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45975.697321990738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45975.697321990738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45975.697321990738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45975.697321990738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45975.697321990738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45975.697321990738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45975.697321990738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45975.697321990738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45975.697321990738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45975.697321990738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45975.697321990738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45975.697321990738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45975.697321990738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45975.697321990738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45975.697321990738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45975.697321990738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45975.697321990738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45975.697321990738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45975.697321990738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45975.697321990738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45975.697321990738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45975.697321990738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45975.697321990738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45975.697321990738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45975.697321990738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45975.697321990738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45975.697321990738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45975.697321990738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45975.697321990738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45975.697321990738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45975.697321990738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45975.697321990738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45975.697321990738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45975.697321990738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45975.697321990738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45975.697321990738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45975.697321990738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45975.697321990738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45975.697321990738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45975.697321990738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45975.697321990738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45975.697321990738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45975.697321990738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45975.697321990738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45975.697321990738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45975.697321990738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45975.697321990738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45975.697321990738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45975.697321990738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45975.697321990738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45975.697321990738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45975.697321990738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45975.697321990738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45975.697321990738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45975.697321990738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45975.697321990738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45975.697321990738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45975.697321990738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45975.697321990738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45975.697321990738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45975.697321990738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45975.697321990738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45975.697321990738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45975.697321990738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45975.697321990738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45975.697321990738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45975.697321990738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45975.697321990738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45975.697321990738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45975.697321990738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45975.697321990738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45975.697321990738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45975.697321990738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45975.697321990738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45975.697321990738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45975.697321990738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45975.697321990738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45975.697321990738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45975.697321990738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45975.697321990738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45975.697321990738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45975.697321990738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45975.697321990738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45975.697321990738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45975.697321990738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45975.697321990738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45975.697321990738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45975.697321990738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45975.697321990738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45975.697321990738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45975.697321990738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45975.697321990738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45975.697321990738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45975.697321990738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45975.697321990738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45975.697321990738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45975.697321990738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45975.697321990738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45975.697321990738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45975.697321990738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45975.697321990738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45975.697321990738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45975.697321990738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45975.697321990738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45975.697321990738</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