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85" documentId="120_S{2AC9BD13-BADA-5192-A53E-5A8FF88502F6}" xr6:coauthVersionLast="47" xr6:coauthVersionMax="47" xr10:uidLastSave="{E5230896-E828-4654-9D03-5F5422652F0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3" i="9"/>
  <c r="I4" i="9"/>
  <c r="I5" i="9"/>
  <c r="I6" i="9"/>
  <c r="G4" i="9"/>
  <c r="G5" i="9"/>
  <c r="J2" i="9"/>
  <c r="J3" i="9"/>
  <c r="J4" i="9"/>
  <c r="J5" i="9"/>
  <c r="J6" i="9"/>
  <c r="L2" i="9"/>
  <c r="L3" i="9"/>
  <c r="L4" i="9"/>
  <c r="L5" i="9"/>
  <c r="L6" i="9"/>
  <c r="G6" i="9"/>
  <c r="G7"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<sst xmlns="http://schemas.openxmlformats.org/spreadsheetml/2006/main" count="180278" uniqueCount="39124">
  <si>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</si>
  <si>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</si>
  <si>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</si>
  <si>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</si>
  <si>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</si>
  <si>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</si>
  <si>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</si>
  <si>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</si>
  <si>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</si>
  <si>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</si>
  <si>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</si>
  <si>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</si>
  <si>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</si>
  <si>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</si>
  <si>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</si>
  <si>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</si>
  <si>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</si>
  <si>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</si>
  <si>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</si>
  <si>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</si>
  <si>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</si>
  <si>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</si>
  <si>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</si>
  <si>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</si>
  <si>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</si>
  <si>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</si>
  <si>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</si>
  <si>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</si>
  <si>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</si>
  <si>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</si>
  <si>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</si>
  <si>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</si>
  <si>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</si>
  <si>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</si>
  <si>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</si>
  <si>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</si>
  <si>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</si>
  <si>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</si>
  <si>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</si>
  <si>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</si>
  <si>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</si>
  <si>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</si>
  <si>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</si>
  <si>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</si>
  <si>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</si>
  <si>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</si>
  <si>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</si>
  <si>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</si>
  <si>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</si>
  <si>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</si>
  <si>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</si>
  <si>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</si>
  <si>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</si>
  <si>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</si>
  <si>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</si>
  <si>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</si>
  <si>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</si>
  <si>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</si>
  <si>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</si>
  <si>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</si>
  <si>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</si>
  <si>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</si>
  <si>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</si>
  <si>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</si>
  <si>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</si>
  <si>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</si>
  <si>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</si>
  <si>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</si>
  <si>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</si>
  <si>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</si>
  <si>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</si>
  <si>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</si>
  <si>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</si>
  <si>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</si>
  <si>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</si>
  <si>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</si>
  <si>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</si>
  <si>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</si>
  <si>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</si>
  <si>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</si>
  <si>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</si>
  <si>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</si>
  <si>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</si>
  <si>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</si>
  <si>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</si>
  <si>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</si>
  <si>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</si>
  <si>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</si>
  <si>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</si>
  <si>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</si>
  <si>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</si>
  <si>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</si>
  <si>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</si>
  <si>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</si>
  <si>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</si>
  <si>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</si>
  <si>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</si>
  <si>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</si>
  <si>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</si>
  <si>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</si>
  <si>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</si>
  <si>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</si>
  <si>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</si>
  <si>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</si>
  <si>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</si>
  <si>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</si>
  <si>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</si>
  <si>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</si>
  <si>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</si>
  <si>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</si>
  <si>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</si>
  <si>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</si>
  <si>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</si>
  <si>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</si>
  <si>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</si>
  <si>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</si>
  <si>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</si>
  <si>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</si>
  <si>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</si>
  <si>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</si>
  <si>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</si>
  <si>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</si>
  <si>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</si>
  <si>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</si>
  <si>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</si>
  <si>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</si>
  <si>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</si>
  <si>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</si>
  <si>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</si>
  <si>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</si>
  <si>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</si>
  <si>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</si>
  <si>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</si>
  <si>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</si>
  <si>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</si>
  <si>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</si>
  <si>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</si>
  <si>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</si>
  <si>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</si>
  <si>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</si>
  <si>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</si>
  <si>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</si>
  <si>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</si>
  <si>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</si>
  <si>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</si>
  <si>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</si>
  <si>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</si>
  <si>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</si>
  <si>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</si>
  <si>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</si>
  <si>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</si>
  <si>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</si>
  <si>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</si>
  <si>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</si>
  <si>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</si>
  <si>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</si>
  <si>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</si>
  <si>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</si>
  <si>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</si>
  <si>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</si>
  <si>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</si>
  <si>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</si>
  <si>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</si>
  <si>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</si>
  <si>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</si>
  <si>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</si>
  <si>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</si>
  <si>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</si>
  <si>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</si>
  <si>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</si>
  <si>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</si>
  <si>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</si>
  <si>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</si>
  <si>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</si>
  <si>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</si>
  <si>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</si>
  <si>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</si>
  <si>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</si>
  <si>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</si>
  <si>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</si>
  <si>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</si>
  <si>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</si>
  <si>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</si>
  <si>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</si>
  <si>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</si>
  <si>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</si>
  <si>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</si>
  <si>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</si>
  <si>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</si>
  <si>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</si>
  <si>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</si>
  <si>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</si>
  <si>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</si>
  <si>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</si>
  <si>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</si>
  <si>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</si>
  <si>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</si>
  <si>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</si>
  <si>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</si>
  <si>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</si>
  <si>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</si>
  <si>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</si>
  <si>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</si>
  <si>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</si>
  <si>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</si>
  <si>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</si>
  <si>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</si>
  <si>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</si>
  <si>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</si>
  <si>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</si>
  <si>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</si>
  <si>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</si>
  <si>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</si>
  <si>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</si>
  <si>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</si>
  <si>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</si>
  <si>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</si>
  <si>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</si>
  <si>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</si>
  <si>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</si>
  <si>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</si>
  <si>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</si>
  <si>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</si>
  <si>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</si>
  <si>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</si>
  <si>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</si>
  <si>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</si>
  <si>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</si>
  <si>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</si>
  <si>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</si>
  <si>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</si>
  <si>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</si>
  <si>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</si>
  <si>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</si>
  <si>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</si>
  <si>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</si>
  <si>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</si>
  <si>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</si>
  <si>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</si>
  <si>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</si>
  <si>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</si>
  <si>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</si>
  <si>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</si>
  <si>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</si>
  <si>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</si>
  <si>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</si>
  <si>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</si>
  <si>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</si>
  <si>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</si>
  <si>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</si>
  <si>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</si>
  <si>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</si>
  <si>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</si>
  <si>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</si>
  <si>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</si>
  <si>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</si>
  <si>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</si>
  <si>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</si>
  <si>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</si>
  <si>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</si>
  <si>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</si>
  <si>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</si>
  <si>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</si>
  <si>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</si>
  <si>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</si>
  <si>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</si>
  <si>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</si>
  <si>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</si>
  <si>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</si>
  <si>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</si>
  <si>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</si>
  <si>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</si>
  <si>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</si>
  <si>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</si>
  <si>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</si>
  <si>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</si>
  <si>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</si>
  <si>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</si>
  <si>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</si>
  <si>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</si>
  <si>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</si>
  <si>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</si>
  <si>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</si>
  <si>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</si>
  <si>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</si>
  <si>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</si>
  <si>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</si>
  <si>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</si>
  <si>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</si>
  <si>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</si>
  <si>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</si>
  <si>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</si>
  <si>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</si>
  <si>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</si>
  <si>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</si>
  <si>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</si>
  <si>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</si>
  <si>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</si>
  <si>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</si>
  <si>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</si>
  <si>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</si>
  <si>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</si>
  <si>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</si>
  <si>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</si>
  <si>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</si>
  <si>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</si>
  <si>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</si>
  <si>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</si>
  <si>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</si>
  <si>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</si>
  <si>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</si>
  <si>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</si>
  <si>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</si>
  <si>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</si>
  <si>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</si>
  <si>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</si>
  <si>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</si>
  <si>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</si>
  <si>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</si>
  <si>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</si>
  <si>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</si>
  <si>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</si>
  <si>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</si>
  <si>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</si>
  <si>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</si>
  <si>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</si>
  <si>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</si>
  <si>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</si>
  <si>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</si>
  <si>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</si>
  <si>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</si>
  <si>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</si>
  <si>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</si>
  <si>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</si>
  <si>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</si>
  <si>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</si>
  <si>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</si>
  <si>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</si>
  <si>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</si>
  <si>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</si>
  <si>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</si>
  <si>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</si>
  <si>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</si>
  <si>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</si>
  <si>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</si>
  <si>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</si>
  <si>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</si>
  <si>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</si>
  <si>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</si>
  <si>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</si>
  <si>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</si>
  <si>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</si>
  <si>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</si>
  <si>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</si>
  <si>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</si>
  <si>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</si>
  <si>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</si>
  <si>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</si>
  <si>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</si>
  <si>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</si>
  <si>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</si>
  <si>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</si>
  <si>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</si>
  <si>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</si>
  <si>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</si>
  <si>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</si>
  <si>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</si>
  <si>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</si>
  <si>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</si>
  <si>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</si>
  <si>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</si>
  <si>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</si>
  <si>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</si>
  <si>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</si>
  <si>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</si>
  <si>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</si>
  <si>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</si>
  <si>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</si>
  <si>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</si>
  <si>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</si>
  <si>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</si>
  <si>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</si>
  <si>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</si>
  <si>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</si>
  <si>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</si>
  <si>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</si>
  <si>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</si>
  <si>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</si>
  <si>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</si>
  <si>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</si>
  <si>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</si>
  <si>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</si>
  <si>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</si>
  <si>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</si>
  <si>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</si>
  <si>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</si>
  <si>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</si>
  <si>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</si>
  <si>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</si>
  <si>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</si>
  <si>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</si>
  <si>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</si>
  <si>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</si>
  <si>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</si>
  <si>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</si>
  <si>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</si>
  <si>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</si>
  <si>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</si>
  <si>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</si>
  <si>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</si>
  <si>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</si>
  <si>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</si>
  <si>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</si>
  <si>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</si>
  <si>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</si>
  <si>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</si>
  <si>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</si>
  <si>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</si>
  <si>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</si>
  <si>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</si>
  <si>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</si>
  <si>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</si>
  <si>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</si>
  <si>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</si>
  <si>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</si>
  <si>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</si>
  <si>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</si>
  <si>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</si>
  <si>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</si>
  <si>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</si>
  <si>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</si>
  <si>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</si>
  <si>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</si>
  <si>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</si>
  <si>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</si>
  <si>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</si>
  <si>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</si>
  <si>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</si>
  <si>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</si>
  <si>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</si>
  <si>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</si>
  <si>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</si>
  <si>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</si>
  <si>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</si>
  <si>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</si>
  <si>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</si>
  <si>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</si>
  <si>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</si>
  <si>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</si>
  <si>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</si>
  <si>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</si>
  <si>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</si>
  <si>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</si>
  <si>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</si>
  <si>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</si>
  <si>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</si>
  <si>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</si>
  <si>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</si>
  <si>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</si>
  <si>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</si>
  <si>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</si>
  <si>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</si>
  <si>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</si>
  <si>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</si>
  <si>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</si>
  <si>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</si>
  <si>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</si>
  <si>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</si>
  <si>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</si>
  <si>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</si>
  <si>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</si>
  <si>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</si>
  <si>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</si>
  <si>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</si>
  <si>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</si>
  <si>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</si>
  <si>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</si>
  <si>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</si>
  <si>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</si>
  <si>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</si>
  <si>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</si>
  <si>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</si>
  <si>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</si>
  <si>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</si>
  <si>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</si>
  <si>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</si>
  <si>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</si>
  <si>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</si>
  <si>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</si>
  <si>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</si>
  <si>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</si>
  <si>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</si>
  <si>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</si>
  <si>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</si>
  <si>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</si>
  <si>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</si>
  <si>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</si>
  <si>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</si>
  <si>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</si>
  <si>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</si>
  <si>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</si>
  <si>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</si>
  <si>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</si>
  <si>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</si>
  <si>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</si>
  <si>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</si>
  <si>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</si>
  <si>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</si>
  <si>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</si>
  <si>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</si>
  <si>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</si>
  <si>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</si>
  <si>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</si>
  <si>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</si>
  <si>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</si>
  <si>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</si>
  <si>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</si>
  <si>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</si>
  <si>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</si>
  <si>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</si>
  <si>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</si>
  <si>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</si>
  <si>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</si>
  <si>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</si>
  <si>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</si>
  <si>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</si>
  <si>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</si>
  <si>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</si>
  <si>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</si>
  <si>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</si>
  <si>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</si>
  <si>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</si>
  <si>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</si>
  <si>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</si>
  <si>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</si>
  <si>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</si>
  <si>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</si>
  <si>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</si>
  <si>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</si>
  <si>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</si>
  <si>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</si>
  <si>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</si>
  <si>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</si>
  <si>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</si>
  <si>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</si>
  <si>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</si>
  <si>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</si>
  <si>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</si>
  <si>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</si>
  <si>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</si>
  <si>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</si>
  <si>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</si>
  <si>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</si>
  <si>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</si>
  <si>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</si>
  <si>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</si>
  <si>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</si>
  <si>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</si>
  <si>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</si>
  <si>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</si>
  <si>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</si>
  <si>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</si>
  <si>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</si>
  <si>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</si>
  <si>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</si>
  <si>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</si>
  <si>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</si>
  <si>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</si>
  <si>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</si>
  <si>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</si>
  <si>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</si>
  <si>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</si>
  <si>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</si>
  <si>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</si>
  <si>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</si>
  <si>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</si>
  <si>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</si>
  <si>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</si>
  <si>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</si>
  <si>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</si>
  <si>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</si>
  <si>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</si>
  <si>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</si>
  <si>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</si>
  <si>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</si>
  <si>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</si>
  <si>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</si>
  <si>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</si>
  <si>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</si>
  <si>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</si>
  <si>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</si>
  <si>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</si>
  <si>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</si>
  <si>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</si>
  <si>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</si>
  <si>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</si>
  <si>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</si>
  <si>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</si>
  <si>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</si>
  <si>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</si>
  <si>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</si>
  <si>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</si>
  <si>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</si>
  <si>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</si>
  <si>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</si>
  <si>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</si>
  <si>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</si>
  <si>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</si>
  <si>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</si>
  <si>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</si>
  <si>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</si>
  <si>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</si>
  <si>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</si>
  <si>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</si>
  <si>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</si>
  <si>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</si>
  <si>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</si>
  <si>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</si>
  <si>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</si>
  <si>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</si>
  <si>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</si>
  <si>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</si>
  <si>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</si>
  <si>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</si>
  <si>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</si>
  <si>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</si>
  <si>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</si>
  <si>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</si>
  <si>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</si>
  <si>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</si>
  <si>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</si>
  <si>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</si>
  <si>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</si>
  <si>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</si>
  <si>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</si>
  <si>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</si>
  <si>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</si>
  <si>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</si>
  <si>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</si>
  <si>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</si>
  <si>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</si>
  <si>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</si>
  <si>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</si>
  <si>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</si>
  <si>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</si>
  <si>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</si>
  <si>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</si>
  <si>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</si>
  <si>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</si>
  <si>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</si>
  <si>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</si>
  <si>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</si>
  <si>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</si>
  <si>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</si>
  <si>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</si>
  <si>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</si>
  <si>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</si>
  <si>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</si>
  <si>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</si>
  <si>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</si>
  <si>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</si>
  <si>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</si>
  <si>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</si>
  <si>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</si>
  <si>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</si>
  <si>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</si>
  <si>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</si>
  <si>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</si>
  <si>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</si>
  <si>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</si>
  <si>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</si>
  <si>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</si>
  <si>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</si>
  <si>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</si>
  <si>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</si>
  <si>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</si>
  <si>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</si>
  <si>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</si>
  <si>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</si>
  <si>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</si>
  <si>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</si>
  <si>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</si>
  <si>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</si>
  <si>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</si>
  <si>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</si>
  <si>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</si>
  <si>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</si>
  <si>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</si>
  <si>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</si>
  <si>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</si>
  <si>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</si>
  <si>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</si>
  <si>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</si>
  <si>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</si>
  <si>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</si>
  <si>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</si>
  <si>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</si>
  <si>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</si>
  <si>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</si>
  <si>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</si>
  <si>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</si>
  <si>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</si>
  <si>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</si>
  <si>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</si>
  <si>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</si>
  <si>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</si>
  <si>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</si>
  <si>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</si>
  <si>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</si>
  <si>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</si>
  <si>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</si>
  <si>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</si>
  <si>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</si>
  <si>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</si>
  <si>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</si>
  <si>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</si>
  <si>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</si>
  <si>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</si>
  <si>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</si>
  <si>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</si>
  <si>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</si>
  <si>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</si>
  <si>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</si>
  <si>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</si>
  <si>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</si>
  <si>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</si>
  <si>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</si>
  <si>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</si>
  <si>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</si>
  <si>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</si>
  <si>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</si>
  <si>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</si>
  <si>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</si>
  <si>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</si>
  <si>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</si>
  <si>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</si>
  <si>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</si>
  <si>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</si>
  <si>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</si>
  <si>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</si>
  <si>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</si>
  <si>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</si>
  <si>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</si>
  <si>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</si>
  <si>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</si>
  <si>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</si>
  <si>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</si>
  <si>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</si>
  <si>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</si>
  <si>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</si>
  <si>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</si>
  <si>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</si>
  <si>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</si>
  <si>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</si>
  <si>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</si>
  <si>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</si>
  <si>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</si>
  <si>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</si>
  <si>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</si>
  <si>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</si>
  <si>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</si>
  <si>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</si>
  <si>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</si>
  <si>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</si>
  <si>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</si>
  <si>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</si>
  <si>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</si>
  <si>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</si>
  <si>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</si>
  <si>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</si>
  <si>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</si>
  <si>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</si>
  <si>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</si>
  <si>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</si>
  <si>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</si>
  <si>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</si>
  <si>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</si>
  <si>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</si>
  <si>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</si>
  <si>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</si>
  <si>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</si>
  <si>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</si>
  <si>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</si>
  <si>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</si>
  <si>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</si>
  <si>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</si>
  <si>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</si>
  <si>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</si>
  <si>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</si>
  <si>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</si>
  <si>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</si>
  <si>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</si>
  <si>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</si>
  <si>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</si>
  <si>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</si>
  <si>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</si>
  <si>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</si>
  <si>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</si>
  <si>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</si>
  <si>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</si>
  <si>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</si>
  <si>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</si>
  <si>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</si>
  <si>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</si>
  <si>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</si>
  <si>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</si>
  <si>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</si>
  <si>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</si>
  <si>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</si>
  <si>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</si>
  <si>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</si>
  <si>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</si>
  <si>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</si>
  <si>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</si>
  <si>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</si>
  <si>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</si>
  <si>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</si>
  <si>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</si>
  <si>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</si>
  <si>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</si>
  <si>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</si>
  <si>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</si>
  <si>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</si>
  <si>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</si>
  <si>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</si>
  <si>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</si>
  <si>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</si>
  <si>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</si>
  <si>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</si>
  <si>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</si>
  <si>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</si>
  <si>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</si>
  <si>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</si>
  <si>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</si>
  <si>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</si>
  <si>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</si>
  <si>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</si>
  <si>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</si>
  <si>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</si>
  <si>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</si>
  <si>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</si>
  <si>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</si>
  <si>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</si>
  <si>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</si>
  <si>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</si>
  <si>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</si>
  <si>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</si>
  <si>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</si>
  <si>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</si>
  <si>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</si>
  <si>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</si>
  <si>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</si>
  <si>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</si>
  <si>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</si>
  <si>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</si>
  <si>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</si>
  <si>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</si>
  <si>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</si>
  <si>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</si>
  <si>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</si>
  <si>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</si>
  <si>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</si>
  <si>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</si>
  <si>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</si>
  <si>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</si>
  <si>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</si>
  <si>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</si>
  <si>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</si>
  <si>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</si>
  <si>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</si>
  <si>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</si>
  <si>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</si>
  <si>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</si>
  <si>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</si>
  <si>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</si>
  <si>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</si>
  <si>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</si>
  <si>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</si>
  <si>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</si>
  <si>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</si>
  <si>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</si>
  <si>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</si>
  <si>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</si>
  <si>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</si>
  <si>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</si>
  <si>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</si>
  <si>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</si>
  <si>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</si>
  <si>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</si>
  <si>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</si>
  <si>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</si>
  <si>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</si>
  <si>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</si>
  <si>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</si>
  <si>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</si>
  <si>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</si>
  <si>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</si>
  <si>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</si>
  <si>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</si>
  <si>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</si>
  <si>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</si>
  <si>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</si>
  <si>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</si>
  <si>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</si>
  <si>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</si>
  <si>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</si>
  <si>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</si>
  <si>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</si>
  <si>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</si>
  <si>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</si>
  <si>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</si>
  <si>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</si>
  <si>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</si>
  <si>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</si>
  <si>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</si>
  <si>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</si>
  <si>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</si>
  <si>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</si>
  <si>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</si>
  <si>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</si>
  <si>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</si>
  <si>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</si>
  <si>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</si>
  <si>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</si>
  <si>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</si>
  <si>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</si>
  <si>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</si>
  <si>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</si>
  <si>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</si>
  <si>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</si>
  <si>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</si>
  <si>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</si>
  <si>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</si>
  <si>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</si>
  <si>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</si>
  <si>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</si>
  <si>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</si>
  <si>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</si>
  <si>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</si>
  <si>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</si>
  <si>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</si>
  <si>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</si>
  <si>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</si>
  <si>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</si>
  <si>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</si>
  <si>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</si>
  <si>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</si>
  <si>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</si>
  <si>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</si>
  <si>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</si>
  <si>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</si>
  <si>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</si>
  <si>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</si>
  <si>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</si>
  <si>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</si>
  <si>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</si>
  <si>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</si>
  <si>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</si>
  <si>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</si>
  <si>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</si>
  <si>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</si>
  <si>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</si>
  <si>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</si>
  <si>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</si>
  <si>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</si>
  <si>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</si>
  <si>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</si>
  <si>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</si>
  <si>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</si>
  <si>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</si>
  <si>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</si>
  <si>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</si>
  <si>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</si>
  <si>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</si>
  <si>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</si>
  <si>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</si>
  <si>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</si>
  <si>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</si>
  <si>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</si>
  <si>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</si>
  <si>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</si>
  <si>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</si>
  <si>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</si>
  <si>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</si>
  <si>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</si>
  <si>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</si>
  <si>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</si>
  <si>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</si>
  <si>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</si>
  <si>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</si>
  <si>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</si>
  <si>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</si>
  <si>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</si>
  <si>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</si>
  <si>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</si>
  <si>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</si>
  <si>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</si>
  <si>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</si>
  <si>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</si>
  <si>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</si>
  <si>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</si>
  <si>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</si>
  <si>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</si>
  <si>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</si>
  <si>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</si>
  <si>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</si>
  <si>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</si>
  <si>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</si>
  <si>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</si>
  <si>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</si>
  <si>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</si>
  <si>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</si>
  <si>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</si>
  <si>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</si>
  <si>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</si>
  <si>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</si>
  <si>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</si>
  <si>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</si>
  <si>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</si>
  <si>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</si>
  <si>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</si>
  <si>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</si>
  <si>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</si>
  <si>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</si>
  <si>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</si>
  <si>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</si>
  <si>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</si>
  <si>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</si>
  <si>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</si>
  <si>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</si>
  <si>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</si>
  <si>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</si>
  <si>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</si>
  <si>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</si>
  <si>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</si>
  <si>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</si>
  <si>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</si>
  <si>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</si>
  <si>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</si>
  <si>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</si>
  <si>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</si>
  <si>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</si>
  <si>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</si>
  <si>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</si>
  <si>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</si>
  <si>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</si>
  <si>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</si>
  <si>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</si>
  <si>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</si>
  <si>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</si>
  <si>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</si>
  <si>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</si>
  <si>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</si>
  <si>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</si>
  <si>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</si>
  <si>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</si>
  <si>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</si>
  <si>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</si>
  <si>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</si>
  <si>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</si>
  <si>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</si>
  <si>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</si>
  <si>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</si>
  <si>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</si>
  <si>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</si>
  <si>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</si>
  <si>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</si>
  <si>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</si>
  <si>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</si>
  <si>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</si>
  <si>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</si>
  <si>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</si>
  <si>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</si>
  <si>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</si>
  <si>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</si>
  <si>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</si>
  <si>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</si>
  <si>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</si>
  <si>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</si>
  <si>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</si>
  <si>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</si>
  <si>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</si>
  <si>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</si>
  <si>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</si>
  <si>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</si>
  <si>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</si>
  <si>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</si>
  <si>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</si>
  <si>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</si>
  <si>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</si>
  <si>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</si>
  <si>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</si>
  <si>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</si>
  <si>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</si>
  <si>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</si>
  <si>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</si>
  <si>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</si>
  <si>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</si>
  <si>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</si>
  <si>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</si>
  <si>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</si>
  <si>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</si>
  <si>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</si>
  <si>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</si>
  <si>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</si>
  <si>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</si>
  <si>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</si>
  <si>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</si>
  <si>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</si>
  <si>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</si>
  <si>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</si>
  <si>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</si>
  <si>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</si>
  <si>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</si>
  <si>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</si>
  <si>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</si>
  <si>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</si>
  <si>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</si>
  <si>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</si>
  <si>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</si>
  <si>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</si>
  <si>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</si>
  <si>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</si>
  <si>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</si>
  <si>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</si>
  <si>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</si>
  <si>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</si>
  <si>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</si>
  <si>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</si>
  <si>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</si>
  <si>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</si>
  <si>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</si>
  <si>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</si>
  <si>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</si>
  <si>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</si>
  <si>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</si>
  <si>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</si>
  <si>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</si>
  <si>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</si>
  <si>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</si>
  <si>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</si>
  <si>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</si>
  <si>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</si>
  <si>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</si>
  <si>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</si>
  <si>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</si>
  <si>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</si>
  <si>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</si>
  <si>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</si>
  <si>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</si>
  <si>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</si>
  <si>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</si>
  <si>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</si>
  <si>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</si>
  <si>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</si>
  <si>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</si>
  <si>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</si>
  <si>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</si>
  <si>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</si>
  <si>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</si>
  <si>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</si>
  <si>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</si>
  <si>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</si>
  <si>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</si>
  <si>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</si>
  <si>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</si>
  <si>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</si>
  <si>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</si>
  <si>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</si>
  <si>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</si>
  <si>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</si>
  <si>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</si>
  <si>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</si>
  <si>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</si>
  <si>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</si>
  <si>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</si>
  <si>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</si>
  <si>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</si>
  <si>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</si>
  <si>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</si>
  <si>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</si>
  <si>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</si>
  <si>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</si>
  <si>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</si>
  <si>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</si>
  <si>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</si>
  <si>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</si>
  <si>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</si>
  <si>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</si>
  <si>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</si>
  <si>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</si>
  <si>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</si>
  <si>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</si>
  <si>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</si>
  <si>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</si>
  <si>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</si>
  <si>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</si>
  <si>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</si>
  <si>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</si>
  <si>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</si>
  <si>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</si>
  <si>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</si>
  <si>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</si>
  <si>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</si>
  <si>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</si>
  <si>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</si>
  <si>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</si>
  <si>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</si>
  <si>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</si>
  <si>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</si>
  <si>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</si>
  <si>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</si>
  <si>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</si>
  <si>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</si>
  <si>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</si>
  <si>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</si>
  <si>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</si>
  <si>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</si>
  <si>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</si>
  <si>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</si>
  <si>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</si>
  <si>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</si>
  <si>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</si>
  <si>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</si>
  <si>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</si>
  <si>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</si>
  <si>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</si>
  <si>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</si>
  <si>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</si>
  <si>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</si>
  <si>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</si>
  <si>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</si>
  <si>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</si>
  <si>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</si>
  <si>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</si>
  <si>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</si>
  <si>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</si>
  <si>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</si>
  <si>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</si>
  <si>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</si>
  <si>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</si>
  <si>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</si>
  <si>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</si>
  <si>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</si>
  <si>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</si>
  <si>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</si>
  <si>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</si>
  <si>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</si>
  <si>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</si>
  <si>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</si>
  <si>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</si>
  <si>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</si>
  <si>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</si>
  <si>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</si>
  <si>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</si>
  <si>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</si>
  <si>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</si>
  <si>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</si>
  <si>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</si>
  <si>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</si>
  <si>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</si>
  <si>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</si>
  <si>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</si>
  <si>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</si>
  <si>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</si>
  <si>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</si>
  <si>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</si>
  <si>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</si>
  <si>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</si>
  <si>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</si>
  <si>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</si>
  <si>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</si>
  <si>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</si>
  <si>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</si>
  <si>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</si>
  <si>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</si>
  <si>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</si>
  <si>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</si>
  <si>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</si>
  <si>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</si>
  <si>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</si>
  <si>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</si>
  <si>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</si>
  <si>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</si>
  <si>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</si>
  <si>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</si>
  <si>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</si>
  <si>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</si>
  <si>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</si>
  <si>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</si>
  <si>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</si>
  <si>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</si>
  <si>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</si>
  <si>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</si>
  <si>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</si>
  <si>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</si>
  <si>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</si>
  <si>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</si>
  <si>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</si>
  <si>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</si>
  <si>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</si>
  <si>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</si>
  <si>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</si>
  <si>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</si>
  <si>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</si>
  <si>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</si>
  <si>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</si>
  <si>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</si>
  <si>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</si>
  <si>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</si>
  <si>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</si>
  <si>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</si>
  <si>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</si>
  <si>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</si>
  <si>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</si>
  <si>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</si>
  <si>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</si>
  <si>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</si>
  <si>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</si>
  <si>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</si>
  <si>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</si>
  <si>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</si>
  <si>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</si>
  <si>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</si>
  <si>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</si>
  <si>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</si>
  <si>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</si>
  <si>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</si>
  <si>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</si>
  <si>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</si>
  <si>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</si>
  <si>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</si>
  <si>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</si>
  <si>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</si>
  <si>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</si>
  <si>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</si>
  <si>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</si>
  <si>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</si>
  <si>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</si>
  <si>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</si>
  <si>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</si>
  <si>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</si>
  <si>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</si>
  <si>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</si>
  <si>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</si>
  <si>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</si>
  <si>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</si>
  <si>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</si>
  <si>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</si>
  <si>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</si>
  <si>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</si>
  <si>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</si>
  <si>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</si>
  <si>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</si>
  <si>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</si>
  <si>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</si>
  <si>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</si>
  <si>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</si>
  <si>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</si>
  <si>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</si>
  <si>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</si>
  <si>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</si>
  <si>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</si>
  <si>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</si>
  <si>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</si>
  <si>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</si>
  <si>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</si>
  <si>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</si>
  <si>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</si>
  <si>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</si>
  <si>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</si>
  <si>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</si>
  <si>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</si>
  <si>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</si>
  <si>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</si>
  <si>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</si>
  <si>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</si>
  <si>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</si>
  <si>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</si>
  <si>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</si>
  <si>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</si>
  <si>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</si>
  <si>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</si>
  <si>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</si>
  <si>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</si>
  <si>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</si>
  <si>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</si>
  <si>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</si>
  <si>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</si>
  <si>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</si>
  <si>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</si>
  <si>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</si>
  <si>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</si>
  <si>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</si>
  <si>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</si>
  <si>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</si>
  <si>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</si>
  <si>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</si>
  <si>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</si>
  <si>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</si>
  <si>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</si>
  <si>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</si>
  <si>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</si>
  <si>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</si>
  <si>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</si>
  <si>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</si>
  <si>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</si>
  <si>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</si>
  <si>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</si>
  <si>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</si>
  <si>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</si>
  <si>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</si>
  <si>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</si>
  <si>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</si>
  <si>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</si>
  <si>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</si>
  <si>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</si>
  <si>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</si>
  <si>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</si>
  <si>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</si>
  <si>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</si>
  <si>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</si>
  <si>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</si>
  <si>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</si>
  <si>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</si>
  <si>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</si>
  <si>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</si>
  <si>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</si>
  <si>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</si>
  <si>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</si>
  <si>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</si>
  <si>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</si>
  <si>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</si>
  <si>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</si>
  <si>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</si>
  <si>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</si>
  <si>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</si>
  <si>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</si>
  <si>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</si>
  <si>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</si>
  <si>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</si>
  <si>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</si>
  <si>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</si>
  <si>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</si>
  <si>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</si>
  <si>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</si>
  <si>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</si>
  <si>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</si>
  <si>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</si>
  <si>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</si>
  <si>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</si>
  <si>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</si>
  <si>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</si>
  <si>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</si>
  <si>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</si>
  <si>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</si>
  <si>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</si>
  <si>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</si>
  <si>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</si>
  <si>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</si>
  <si>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</si>
  <si>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</si>
  <si>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</si>
  <si>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</si>
  <si>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</si>
  <si>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</si>
  <si>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</si>
  <si>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</si>
  <si>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</si>
  <si>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</si>
  <si>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</si>
  <si>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</si>
  <si>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</si>
  <si>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</si>
  <si>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</si>
  <si>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</si>
  <si>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</si>
  <si>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</si>
  <si>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</si>
  <si>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</si>
  <si>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</si>
  <si>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</si>
  <si>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</si>
  <si>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</si>
  <si>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</si>
  <si>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</si>
  <si>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</si>
  <si>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</si>
  <si>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</si>
  <si>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</si>
  <si>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</si>
  <si>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</si>
  <si>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</si>
  <si>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</si>
  <si>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</si>
  <si>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</si>
  <si>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</si>
  <si>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</si>
  <si>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</si>
  <si>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</si>
  <si>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</si>
  <si>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</si>
  <si>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</si>
  <si>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</si>
  <si>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</si>
  <si>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</si>
  <si>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</si>
  <si>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</si>
  <si>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</si>
  <si>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</si>
  <si>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</si>
  <si>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</si>
  <si>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</si>
  <si>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</si>
  <si>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</si>
  <si>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</si>
  <si>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</si>
  <si>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</si>
  <si>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</si>
  <si>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</si>
  <si>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</si>
  <si>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</si>
  <si>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</si>
  <si>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</si>
  <si>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</si>
  <si>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</si>
  <si>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</si>
  <si>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</si>
  <si>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</si>
  <si>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</si>
  <si>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</si>
  <si>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</si>
  <si>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</si>
  <si>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</si>
  <si>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</si>
  <si>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</si>
  <si>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</si>
  <si>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</si>
  <si>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</si>
  <si>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</si>
  <si>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</si>
  <si>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</si>
  <si>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</si>
  <si>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</si>
  <si>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</si>
  <si>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</si>
  <si>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</si>
  <si>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</si>
  <si>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</si>
  <si>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</si>
  <si>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</si>
  <si>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</si>
  <si>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</si>
  <si>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</si>
  <si>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</si>
  <si>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</si>
  <si>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</si>
  <si>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</si>
  <si>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</si>
  <si>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</si>
  <si>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</si>
  <si>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</si>
  <si>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</si>
  <si>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</si>
  <si>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</si>
  <si>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</si>
  <si>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</si>
  <si>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</si>
  <si>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</si>
  <si>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</si>
  <si>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</si>
  <si>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</si>
  <si>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</si>
  <si>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</si>
  <si>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</si>
  <si>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</si>
  <si>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</si>
  <si>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</si>
  <si>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</si>
  <si>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</si>
  <si>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</si>
  <si>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</si>
  <si>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</si>
  <si>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</si>
  <si>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</si>
  <si>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</si>
  <si>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</si>
  <si>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</si>
  <si>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</si>
  <si>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</si>
  <si>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</si>
  <si>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</si>
  <si>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</si>
  <si>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</si>
  <si>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</si>
  <si>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</si>
  <si>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</si>
  <si>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</si>
  <si>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</si>
  <si>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</si>
  <si>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</si>
  <si>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</si>
  <si>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</si>
  <si>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</si>
  <si>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</si>
  <si>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</si>
  <si>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</si>
  <si>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</si>
  <si>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</si>
  <si>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</si>
  <si>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</si>
  <si>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</si>
  <si>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</si>
  <si>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</si>
  <si>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</si>
  <si>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</si>
  <si>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</si>
  <si>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</si>
  <si>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</si>
  <si>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</si>
  <si>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</si>
  <si>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</si>
  <si>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</si>
  <si>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</si>
  <si>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</si>
  <si>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</si>
  <si>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</si>
  <si>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</si>
  <si>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</si>
  <si>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</si>
  <si>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</si>
  <si>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</si>
  <si>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</si>
  <si>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</si>
  <si>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</si>
  <si>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</si>
  <si>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</si>
  <si>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</si>
  <si>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</si>
  <si>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</si>
  <si>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</si>
  <si>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</si>
  <si>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</si>
  <si>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</si>
  <si>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</si>
  <si>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</si>
  <si>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</si>
  <si>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</si>
  <si>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</si>
  <si>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</si>
  <si>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</si>
  <si>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</si>
  <si>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</si>
  <si>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</si>
  <si>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</si>
  <si>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</si>
  <si>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</si>
  <si>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</si>
  <si>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</si>
  <si>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</si>
  <si>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</si>
  <si>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</si>
  <si>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</si>
  <si>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</si>
  <si>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</si>
  <si>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</si>
  <si>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</si>
  <si>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</si>
  <si>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</si>
  <si>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</si>
  <si>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</si>
  <si>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</si>
  <si>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</si>
  <si>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</si>
  <si>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</si>
  <si>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</si>
  <si>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</si>
  <si>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</si>
  <si>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</si>
  <si>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</si>
  <si>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</si>
  <si>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</si>
  <si>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</si>
  <si>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</si>
  <si>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</si>
  <si>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</si>
  <si>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</si>
  <si>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</si>
  <si>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</si>
  <si>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</si>
  <si>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</si>
  <si>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</si>
  <si>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</si>
  <si>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</si>
  <si>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</si>
  <si>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</si>
  <si>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</si>
  <si>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</si>
  <si>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</si>
  <si>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</si>
  <si>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</si>
  <si>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</si>
  <si>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</si>
  <si>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</si>
  <si>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</si>
  <si>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</si>
  <si>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</si>
  <si>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</si>
  <si>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</si>
  <si>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</si>
  <si>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</si>
  <si>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</si>
  <si>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</si>
  <si>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</si>
  <si>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</si>
  <si>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</si>
  <si>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</si>
  <si>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</si>
  <si>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</si>
  <si>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</si>
  <si>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</si>
  <si>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</si>
  <si>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</si>
  <si>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</si>
  <si>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</si>
  <si>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</si>
  <si>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</si>
  <si>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</si>
  <si>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</si>
  <si>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</si>
  <si>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</si>
  <si>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</si>
  <si>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</si>
  <si>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</si>
  <si>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</si>
  <si>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</si>
  <si>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</si>
  <si>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</si>
  <si>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</si>
  <si>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</si>
  <si>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</si>
  <si>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</si>
  <si>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</si>
  <si>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</si>
  <si>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</si>
  <si>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</si>
  <si>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</si>
  <si>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</si>
  <si>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</si>
  <si>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</si>
  <si>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</si>
  <si>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</si>
  <si>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</si>
  <si>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</si>
  <si>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</si>
  <si>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</si>
  <si>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</si>
  <si>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</si>
  <si>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</si>
  <si>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</si>
  <si>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</si>
  <si>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</si>
  <si>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</si>
  <si>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</si>
  <si>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</si>
  <si>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</si>
  <si>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</si>
  <si>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</si>
  <si>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</si>
  <si>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</si>
  <si>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</si>
  <si>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</si>
  <si>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</si>
  <si>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</si>
  <si>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</si>
  <si>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</si>
  <si>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</si>
  <si>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</si>
  <si>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</si>
  <si>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</si>
  <si>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</si>
  <si>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</si>
  <si>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</si>
  <si>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</si>
  <si>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</si>
  <si>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</si>
  <si>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</si>
  <si>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</si>
  <si>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</si>
  <si>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</si>
  <si>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</si>
  <si>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</si>
  <si>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</si>
  <si>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</si>
  <si>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</si>
  <si>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</si>
  <si>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</si>
  <si>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</si>
  <si>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</si>
  <si>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</si>
  <si>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</si>
  <si>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</si>
  <si>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</si>
  <si>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</si>
  <si>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</si>
  <si>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</si>
  <si>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</si>
  <si>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</si>
  <si>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</si>
  <si>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</si>
  <si>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</si>
  <si>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</si>
  <si>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</si>
  <si>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</si>
  <si>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</si>
  <si>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</si>
  <si>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</si>
  <si>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</si>
  <si>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</si>
  <si>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</si>
  <si>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</si>
  <si>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</si>
  <si>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</si>
  <si>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</si>
  <si>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</si>
  <si>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</si>
  <si>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</si>
  <si>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</si>
  <si>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</si>
  <si>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</si>
  <si>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</si>
  <si>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</si>
  <si>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</si>
  <si>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</si>
  <si>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</si>
  <si>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</si>
  <si>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</si>
  <si>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</si>
  <si>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</si>
  <si>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</si>
  <si>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</si>
  <si>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</si>
  <si>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</si>
  <si>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</si>
  <si>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</si>
  <si>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</si>
  <si>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</si>
  <si>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</si>
  <si>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</si>
  <si>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</si>
  <si>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</si>
  <si>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</si>
  <si>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</si>
  <si>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</si>
  <si>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</si>
  <si>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</si>
  <si>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</si>
  <si>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</si>
  <si>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</si>
  <si>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</si>
  <si>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</si>
  <si>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</si>
  <si>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</si>
  <si>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</si>
  <si>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</si>
  <si>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</si>
  <si>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</si>
  <si>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</si>
  <si>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</si>
  <si>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</si>
  <si>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</si>
  <si>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</si>
  <si>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</si>
  <si>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</si>
  <si>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</si>
  <si>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</si>
  <si>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</si>
  <si>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</si>
  <si>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</si>
  <si>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</si>
  <si>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</si>
  <si>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</si>
  <si>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</si>
  <si>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</si>
  <si>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</si>
  <si>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</si>
  <si>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</si>
  <si>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</si>
  <si>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</si>
  <si>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</si>
  <si>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</si>
  <si>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</si>
  <si>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</si>
  <si>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</si>
  <si>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</si>
  <si>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</si>
  <si>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</si>
  <si>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</si>
  <si>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</si>
  <si>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</si>
  <si>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</si>
  <si>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</si>
  <si>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</si>
  <si>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</si>
  <si>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</si>
  <si>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</si>
  <si>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</si>
  <si>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</si>
  <si>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</si>
  <si>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</si>
  <si>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</si>
  <si>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</si>
  <si>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</si>
  <si>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</si>
  <si>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</si>
  <si>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</si>
  <si>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</si>
  <si>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</si>
  <si>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</si>
  <si>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</si>
  <si>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</si>
  <si>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</si>
  <si>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</si>
  <si>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</si>
  <si>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</si>
  <si>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</si>
  <si>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</si>
  <si>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</si>
  <si>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</si>
  <si>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</si>
  <si>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</si>
  <si>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</si>
  <si>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</si>
  <si>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</si>
  <si>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</si>
  <si>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</si>
  <si>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</si>
  <si>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</si>
  <si>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</si>
  <si>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</si>
  <si>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</si>
  <si>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</si>
  <si>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</si>
  <si>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</si>
  <si>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</si>
  <si>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</si>
  <si>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</si>
  <si>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</si>
  <si>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</si>
  <si>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</si>
  <si>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</si>
  <si>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</si>
  <si>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</si>
  <si>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</si>
  <si>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</si>
  <si>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</si>
  <si>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</si>
  <si>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</si>
  <si>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</si>
  <si>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</si>
  <si>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</si>
  <si>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</si>
  <si>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</si>
  <si>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</si>
  <si>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</si>
  <si>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</si>
  <si>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</si>
  <si>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</si>
  <si>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</si>
  <si>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</si>
  <si>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</si>
  <si>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</si>
  <si>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</si>
  <si>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</si>
  <si>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</si>
  <si>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</si>
  <si>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</si>
  <si>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</si>
  <si>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</si>
  <si>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</si>
  <si>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</si>
  <si>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</si>
  <si>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</si>
  <si>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</si>
  <si>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</si>
  <si>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</si>
  <si>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</si>
  <si>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</si>
  <si>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</si>
  <si>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</si>
  <si>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</si>
  <si>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</si>
  <si>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</si>
  <si>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</si>
  <si>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</si>
  <si>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</si>
  <si>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</si>
  <si>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</si>
  <si>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</si>
  <si>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</si>
  <si>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</si>
  <si>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</si>
  <si>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</si>
  <si>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</si>
  <si>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</si>
  <si>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</si>
  <si>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</si>
  <si>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</si>
  <si>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</si>
  <si>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</si>
  <si>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</si>
  <si>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</si>
  <si>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</si>
  <si>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</si>
  <si>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</si>
  <si>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</si>
  <si>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</si>
  <si>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</si>
  <si>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</si>
  <si>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</si>
  <si>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</si>
  <si>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</si>
  <si>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</si>
  <si>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</si>
  <si>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</si>
  <si>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</si>
  <si>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</si>
  <si>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</si>
  <si>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</si>
  <si>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</si>
  <si>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</si>
  <si>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</si>
  <si>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</si>
  <si>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</si>
  <si>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</si>
  <si>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</si>
  <si>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</si>
  <si>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</si>
  <si>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</si>
  <si>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</si>
  <si>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</si>
  <si>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</si>
  <si>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</si>
  <si>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</si>
  <si>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</si>
  <si>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</si>
  <si>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</si>
  <si>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</si>
  <si>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</si>
  <si>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</si>
  <si>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</si>
  <si>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</si>
  <si>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</si>
  <si>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</si>
  <si>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</si>
  <si>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</si>
  <si>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</si>
  <si>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</si>
  <si>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</si>
  <si>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</si>
  <si>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</si>
  <si>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</si>
  <si>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</si>
  <si>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</si>
  <si>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</si>
  <si>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</si>
  <si>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</si>
  <si>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</si>
  <si>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</si>
  <si>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</si>
  <si>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</si>
  <si>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</si>
  <si>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</si>
  <si>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</si>
  <si>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</si>
  <si>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</si>
  <si>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</si>
  <si>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</si>
  <si>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</si>
  <si>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</si>
  <si>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</si>
  <si>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</si>
  <si>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</si>
  <si>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</si>
  <si>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</si>
  <si>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</si>
  <si>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</si>
  <si>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</si>
  <si>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</si>
  <si>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</si>
  <si>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</si>
  <si>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</si>
  <si>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</si>
  <si>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</si>
  <si>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</si>
  <si>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</si>
  <si>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</si>
  <si>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</si>
  <si>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</si>
  <si>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</si>
  <si>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</si>
  <si>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</si>
  <si>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</si>
  <si>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</si>
  <si>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</si>
  <si>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</si>
  <si>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</si>
  <si>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</si>
  <si>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</si>
  <si>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</si>
  <si>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</si>
  <si>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</si>
  <si>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</si>
  <si>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</si>
  <si>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</si>
  <si>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</si>
  <si>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</si>
  <si>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</si>
  <si>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</si>
  <si>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</si>
  <si>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</si>
  <si>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</si>
  <si>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</si>
  <si>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</si>
  <si>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</si>
  <si>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</si>
  <si>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</si>
  <si>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</si>
  <si>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</si>
  <si>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</si>
  <si>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</si>
  <si>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</si>
  <si>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</si>
  <si>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</si>
  <si>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</si>
  <si>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</si>
  <si>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</si>
  <si>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</si>
  <si>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</si>
  <si>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</si>
  <si>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</si>
  <si>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</si>
  <si>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</si>
  <si>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</si>
  <si>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</si>
  <si>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</si>
  <si>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</si>
  <si>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</si>
  <si>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</si>
  <si>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</si>
  <si>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</si>
  <si>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</si>
  <si>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</si>
  <si>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</si>
  <si>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</si>
  <si>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</si>
  <si>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</si>
  <si>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</si>
  <si>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</si>
  <si>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</si>
  <si>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</si>
  <si>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</si>
  <si>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</si>
  <si>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</si>
  <si>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</si>
  <si>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</si>
  <si>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</si>
  <si>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</si>
  <si>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</si>
  <si>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</si>
  <si>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</si>
  <si>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</si>
  <si>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</si>
  <si>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</si>
  <si>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</si>
  <si>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</si>
  <si>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</si>
  <si>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</si>
  <si>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</si>
  <si>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</si>
  <si>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</si>
  <si>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</si>
  <si>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</si>
  <si>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</si>
  <si>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</si>
  <si>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</si>
  <si>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</si>
  <si>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</si>
  <si>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</si>
  <si>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</si>
  <si>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</si>
  <si>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</si>
  <si>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</si>
  <si>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</si>
  <si>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</si>
  <si>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</si>
  <si>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</si>
  <si>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</si>
  <si>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</si>
  <si>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</si>
  <si>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</si>
  <si>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</si>
  <si>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</si>
  <si>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</si>
  <si>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</si>
  <si>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</si>
  <si>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</si>
  <si>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</si>
  <si>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</si>
  <si>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</si>
  <si>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</si>
  <si>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</si>
  <si>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</si>
  <si>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</si>
  <si>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</si>
  <si>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</si>
  <si>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</si>
  <si>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</si>
  <si>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</si>
  <si>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</si>
  <si>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</si>
  <si>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</si>
  <si>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</si>
  <si>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</si>
  <si>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</si>
  <si>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</si>
  <si>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</si>
  <si>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</si>
  <si>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</si>
  <si>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</si>
  <si>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</si>
  <si>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</si>
  <si>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</si>
  <si>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</si>
  <si>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</si>
  <si>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</si>
  <si>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</si>
  <si>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</si>
  <si>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</si>
  <si>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</si>
  <si>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</si>
  <si>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</si>
  <si>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</si>
  <si>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</si>
  <si>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</si>
  <si>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</si>
  <si>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</si>
  <si>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</si>
  <si>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</si>
  <si>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</si>
  <si>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</si>
  <si>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</si>
  <si>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</si>
  <si>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</si>
  <si>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</si>
  <si>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</si>
  <si>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</si>
  <si>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</si>
  <si>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</si>
  <si>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</si>
  <si>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</si>
  <si>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</si>
  <si>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</si>
  <si>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</si>
  <si>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</si>
  <si>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</si>
  <si>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</si>
  <si>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</si>
  <si>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</si>
  <si>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</si>
  <si>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</si>
  <si>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</si>
  <si>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</si>
  <si>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</si>
  <si>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</si>
  <si>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</si>
  <si>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</si>
  <si>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</si>
  <si>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</si>
  <si>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</si>
  <si>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</si>
  <si>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</si>
  <si>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</si>
  <si>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</si>
  <si>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</si>
  <si>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</si>
  <si>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</si>
  <si>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</si>
  <si>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</si>
  <si>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</si>
  <si>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</si>
  <si>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</si>
  <si>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</si>
  <si>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</si>
  <si>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</si>
  <si>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</si>
  <si>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</si>
  <si>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</si>
  <si>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</si>
  <si>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</si>
  <si>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</si>
  <si>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</si>
  <si>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</si>
  <si>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</si>
  <si>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</si>
  <si>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</si>
  <si>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</si>
  <si>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</si>
  <si>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</si>
  <si>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</si>
  <si>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</si>
  <si>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</si>
  <si>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</si>
  <si>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</si>
  <si>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</si>
  <si>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</si>
  <si>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</si>
  <si>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</si>
  <si>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</si>
  <si>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</si>
  <si>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</si>
  <si>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</si>
  <si>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</si>
  <si>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</si>
  <si>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</si>
  <si>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</si>
  <si>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</si>
  <si>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</si>
  <si>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</si>
  <si>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</si>
  <si>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</si>
  <si>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</si>
  <si>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</si>
  <si>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</si>
  <si>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</si>
  <si>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</si>
  <si>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</si>
  <si>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</si>
  <si>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</si>
  <si>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</si>
  <si>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</si>
  <si>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</si>
  <si>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</si>
  <si>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</si>
  <si>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</si>
  <si>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</si>
  <si>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</si>
  <si>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</si>
  <si>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</si>
  <si>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</si>
  <si>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</si>
  <si>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</si>
  <si>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</si>
  <si>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</si>
  <si>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</si>
  <si>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</si>
  <si>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</si>
  <si>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</si>
  <si>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</si>
  <si>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</si>
  <si>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</si>
  <si>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</si>
  <si>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</si>
  <si>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</si>
  <si>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</si>
  <si>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</si>
  <si>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</si>
  <si>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</si>
  <si>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</si>
  <si>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</si>
  <si>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</si>
  <si>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</si>
  <si>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</si>
  <si>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</si>
  <si>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</si>
  <si>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</si>
  <si>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</si>
  <si>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</si>
  <si>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</si>
  <si>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</si>
  <si>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</si>
  <si>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</si>
  <si>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</si>
  <si>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</si>
  <si>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</si>
  <si>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</si>
  <si>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</si>
  <si>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</si>
  <si>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</si>
  <si>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</si>
  <si>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</si>
  <si>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</si>
  <si>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</si>
  <si>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</si>
  <si>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</si>
  <si>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</si>
  <si>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</si>
  <si>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</si>
  <si>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</si>
  <si>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</si>
  <si>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</si>
  <si>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</si>
  <si>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</si>
  <si>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</si>
  <si>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</si>
  <si>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</si>
  <si>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</si>
  <si>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</si>
  <si>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</si>
  <si>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</si>
  <si>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</si>
  <si>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</si>
  <si>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</si>
  <si>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</si>
  <si>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</si>
  <si>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</si>
  <si>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</si>
  <si>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</si>
  <si>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</si>
  <si>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</si>
  <si>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</si>
  <si>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</si>
  <si>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</si>
  <si>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</si>
  <si>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</si>
  <si>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</si>
  <si>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</si>
  <si>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</si>
  <si>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</si>
  <si>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</si>
  <si>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</si>
  <si>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</si>
  <si>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</si>
  <si>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</si>
  <si>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</si>
  <si>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</si>
  <si>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</si>
  <si>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</si>
  <si>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</si>
  <si>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</si>
  <si>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</si>
  <si>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</si>
  <si>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</si>
  <si>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</si>
  <si>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</si>
  <si>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</si>
  <si>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</si>
  <si>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</si>
  <si>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</si>
  <si>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</si>
  <si>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</si>
  <si>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</si>
  <si>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</si>
  <si>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</si>
  <si>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</si>
  <si>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</si>
  <si>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</si>
  <si>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</si>
  <si>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</si>
  <si>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</si>
  <si>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</si>
  <si>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</si>
  <si>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</si>
  <si>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</si>
  <si>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</si>
  <si>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</si>
  <si>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</si>
  <si>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</si>
  <si>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</si>
  <si>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</si>
  <si>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</si>
  <si>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</si>
  <si>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</si>
  <si>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</si>
  <si>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</si>
  <si>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</si>
  <si>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</si>
  <si>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</si>
  <si>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</si>
  <si>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</si>
  <si>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</si>
  <si>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</si>
  <si>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</si>
  <si>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</si>
  <si>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</si>
  <si>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</si>
  <si>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</si>
  <si>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</si>
  <si>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</si>
  <si>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</si>
  <si>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</si>
  <si>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</si>
  <si>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</si>
  <si>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</si>
  <si>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</si>
  <si>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</si>
  <si>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</si>
  <si>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</si>
  <si>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</si>
  <si>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</si>
  <si>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</si>
  <si>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</si>
  <si>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</si>
  <si>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</si>
  <si>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</si>
  <si>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</si>
  <si>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</si>
  <si>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</si>
  <si>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</si>
  <si>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</si>
  <si>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</si>
  <si>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</si>
  <si>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</si>
  <si>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</si>
  <si>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</si>
  <si>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</si>
  <si>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</si>
  <si>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</si>
  <si>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</si>
  <si>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</si>
  <si>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</si>
  <si>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</si>
  <si>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</si>
  <si>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</si>
  <si>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</si>
  <si>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</si>
  <si>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</si>
  <si>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</si>
  <si>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</si>
  <si>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</si>
  <si>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</si>
  <si>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</si>
  <si>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</si>
  <si>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</si>
  <si>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</si>
  <si>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</si>
  <si>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</si>
  <si>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</si>
  <si>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</si>
  <si>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</si>
  <si>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</si>
  <si>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</si>
  <si>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</si>
  <si>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</si>
  <si>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</si>
  <si>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</si>
  <si>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</si>
  <si>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</si>
  <si>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</si>
  <si>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</si>
  <si>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</si>
  <si>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</si>
  <si>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</si>
  <si>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</si>
  <si>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</si>
  <si>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</si>
  <si>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</si>
  <si>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</si>
  <si>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</si>
  <si>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</si>
  <si>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</si>
  <si>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</si>
  <si>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</si>
  <si>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</si>
  <si>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</si>
  <si>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</si>
  <si>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</si>
  <si>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</si>
  <si>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</si>
  <si>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</si>
  <si>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</si>
  <si>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</si>
  <si>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</si>
  <si>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</si>
  <si>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</si>
  <si>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</si>
  <si>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</si>
  <si>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</si>
  <si>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</si>
  <si>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</si>
  <si>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</si>
  <si>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</si>
  <si>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</si>
  <si>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</si>
  <si>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</si>
  <si>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</si>
  <si>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</si>
  <si>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</si>
  <si>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</si>
  <si>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</si>
  <si>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</si>
  <si>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</si>
  <si>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</si>
  <si>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</si>
  <si>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</si>
  <si>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</si>
  <si>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</si>
  <si>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</si>
  <si>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</si>
  <si>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</si>
  <si>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</si>
  <si>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</si>
  <si>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</si>
  <si>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</si>
  <si>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</si>
  <si>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</si>
  <si>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</si>
  <si>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</si>
  <si>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</si>
  <si>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</si>
  <si>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</si>
  <si>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</si>
  <si>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</si>
  <si>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</si>
  <si>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</si>
  <si>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</si>
  <si>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</si>
  <si>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</si>
  <si>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</si>
  <si>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</si>
  <si>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</si>
  <si>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</si>
  <si>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</si>
  <si>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</si>
  <si>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</si>
  <si>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</si>
  <si>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</si>
  <si>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</si>
  <si>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</si>
  <si>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</si>
  <si>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</si>
  <si>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</si>
  <si>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</si>
  <si>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</si>
  <si>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</si>
  <si>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</si>
  <si>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</si>
  <si>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</si>
  <si>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</si>
  <si>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</si>
  <si>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</si>
  <si>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</si>
  <si>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</si>
  <si>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</si>
  <si>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</si>
  <si>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</si>
  <si>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</si>
  <si>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</si>
  <si>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</si>
  <si>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</si>
  <si>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</si>
  <si>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</si>
  <si>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</si>
  <si>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</si>
  <si>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</si>
  <si>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</si>
  <si>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</si>
  <si>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</si>
  <si>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</si>
  <si>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</si>
  <si>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</si>
  <si>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</si>
  <si>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</si>
  <si>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</si>
  <si>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</si>
  <si>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</si>
  <si>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</si>
  <si>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</si>
  <si>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</si>
  <si>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</si>
  <si>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</si>
  <si>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</si>
  <si>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</si>
  <si>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</si>
  <si>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</si>
  <si>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</si>
  <si>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</si>
  <si>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</si>
  <si>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</si>
  <si>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</si>
  <si>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</si>
  <si>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</si>
  <si>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</si>
  <si>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</si>
  <si>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</si>
  <si>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</si>
  <si>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</si>
  <si>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</si>
  <si>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</si>
  <si>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</si>
  <si>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</si>
  <si>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</si>
  <si>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</si>
  <si>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</si>
  <si>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</si>
  <si>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</si>
  <si>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</si>
  <si>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</si>
  <si>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</si>
  <si>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</si>
  <si>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</si>
  <si>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</si>
  <si>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</si>
  <si>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</si>
  <si>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</si>
  <si>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</si>
  <si>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</si>
  <si>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</si>
  <si>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</si>
  <si>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</si>
  <si>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</si>
  <si>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</si>
  <si>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</si>
  <si>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</si>
  <si>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</si>
  <si>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</si>
  <si>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</si>
  <si>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</si>
  <si>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</si>
  <si>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</si>
  <si>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</si>
  <si>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</si>
  <si>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</si>
  <si>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</si>
  <si>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</si>
  <si>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</si>
  <si>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</si>
  <si>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</si>
  <si>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</si>
  <si>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</si>
  <si>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</si>
  <si>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</si>
  <si>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</si>
  <si>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</si>
  <si>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</si>
  <si>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</si>
  <si>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</si>
  <si>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</si>
  <si>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</si>
  <si>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</si>
  <si>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</si>
  <si>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</si>
  <si>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</si>
  <si>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</si>
  <si>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</si>
  <si>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</si>
  <si>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</si>
  <si>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</si>
  <si>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</si>
  <si>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</si>
  <si>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</si>
  <si>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</si>
  <si>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</si>
  <si>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</si>
  <si>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</si>
  <si>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</si>
  <si>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</si>
  <si>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</si>
  <si>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</si>
  <si>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</si>
  <si>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</si>
  <si>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</si>
  <si>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</si>
  <si>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</si>
  <si>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</si>
  <si>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</si>
  <si>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</si>
  <si>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</si>
  <si>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</si>
  <si>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</si>
  <si>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</si>
  <si>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</si>
  <si>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</si>
  <si>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</si>
  <si>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</si>
  <si>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</si>
  <si>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</si>
  <si>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</si>
  <si>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</si>
  <si>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</si>
  <si>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</si>
  <si>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</si>
  <si>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</si>
  <si>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</si>
  <si>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</si>
  <si>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</si>
  <si>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</si>
  <si>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</si>
  <si>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</si>
  <si>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</si>
  <si>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</si>
  <si>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</si>
  <si>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</si>
  <si>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</si>
  <si>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</si>
  <si>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</si>
  <si>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</si>
  <si>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</si>
  <si>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</si>
  <si>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</si>
  <si>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</si>
  <si>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</si>
  <si>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</si>
  <si>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</si>
  <si>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</si>
  <si>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</si>
  <si>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</si>
  <si>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</si>
  <si>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</si>
  <si>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</si>
  <si>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</si>
  <si>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</si>
  <si>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</si>
  <si>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</si>
  <si>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</si>
  <si>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</si>
  <si>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</si>
  <si>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</si>
  <si>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</si>
  <si>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</si>
  <si>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</si>
  <si>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</si>
  <si>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</si>
  <si>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</si>
  <si>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</si>
  <si>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</si>
  <si>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</si>
  <si>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</si>
  <si>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</si>
  <si>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</si>
  <si>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</si>
  <si>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</si>
  <si>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</si>
  <si>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</si>
  <si>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</si>
  <si>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</si>
  <si>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</si>
  <si>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</si>
  <si>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</si>
  <si>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</si>
  <si>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</si>
  <si>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</si>
  <si>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</si>
  <si>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</si>
  <si>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</si>
  <si>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</si>
  <si>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</si>
  <si>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</si>
  <si>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</si>
  <si>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</si>
  <si>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</si>
  <si>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</si>
  <si>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</si>
  <si>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</si>
  <si>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</si>
  <si>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</si>
  <si>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</si>
  <si>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</si>
  <si>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</si>
  <si>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</si>
  <si>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</si>
  <si>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</si>
  <si>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</si>
  <si>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</si>
  <si>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</si>
  <si>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</si>
  <si>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</si>
  <si>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</si>
  <si>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</si>
  <si>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</si>
  <si>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</si>
  <si>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</si>
  <si>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</si>
  <si>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</si>
  <si>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</si>
  <si>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</si>
  <si>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</si>
  <si>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</si>
  <si>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</si>
  <si>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</si>
  <si>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</si>
  <si>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</si>
  <si>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</si>
  <si>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</si>
  <si>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</si>
  <si>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</si>
  <si>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</si>
  <si>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</si>
  <si>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</si>
  <si>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</si>
  <si>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</si>
  <si>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</si>
  <si>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</si>
  <si>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</si>
  <si>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</si>
  <si>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</si>
  <si>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</si>
  <si>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</si>
  <si>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</si>
  <si>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</si>
  <si>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</si>
  <si>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</si>
  <si>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</si>
  <si>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</si>
  <si>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</si>
  <si>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</si>
  <si>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</si>
  <si>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</si>
  <si>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</si>
  <si>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</si>
  <si>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</si>
  <si>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</si>
  <si>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</si>
  <si>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</si>
  <si>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</si>
  <si>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</si>
  <si>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</si>
  <si>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</si>
  <si>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</si>
  <si>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</si>
  <si>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</si>
  <si>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</si>
  <si>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</si>
  <si>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</si>
  <si>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</si>
  <si>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</si>
  <si>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</si>
  <si>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</si>
  <si>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</si>
  <si>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</si>
  <si>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</si>
  <si>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</si>
  <si>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</si>
  <si>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</si>
  <si>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</si>
  <si>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</si>
  <si>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</si>
  <si>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</si>
  <si>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</si>
  <si>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</si>
  <si>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</si>
  <si>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</si>
  <si>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</si>
  <si>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</si>
  <si>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</si>
  <si>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</si>
  <si>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</si>
  <si>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</si>
  <si>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</si>
  <si>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</si>
  <si>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</si>
  <si>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</si>
  <si>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</si>
  <si>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</si>
  <si>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</si>
  <si>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</si>
  <si>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</si>
  <si>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</si>
  <si>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</si>
  <si>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</si>
  <si>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</si>
  <si>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</si>
  <si>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</si>
  <si>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</si>
  <si>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</si>
  <si>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</si>
  <si>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</si>
  <si>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</si>
  <si>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</si>
  <si>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</si>
  <si>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</si>
  <si>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</si>
  <si>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</si>
  <si>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</si>
  <si>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</si>
  <si>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</si>
  <si>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</si>
  <si>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</si>
  <si>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</si>
  <si>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</si>
  <si>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</si>
  <si>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</si>
  <si>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</si>
  <si>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</si>
  <si>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</si>
  <si>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</si>
  <si>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</si>
  <si>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</si>
  <si>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</si>
  <si>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</si>
  <si>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</si>
  <si>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</si>
  <si>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</si>
  <si>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</si>
  <si>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</si>
  <si>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</si>
  <si>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</si>
  <si>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</si>
  <si>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</si>
  <si>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</si>
  <si>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</si>
  <si>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</si>
  <si>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</si>
  <si>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</si>
  <si>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</si>
  <si>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</si>
  <si>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</si>
  <si>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</si>
  <si>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</si>
  <si>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</si>
  <si>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</si>
  <si>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</si>
  <si>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</si>
  <si>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</si>
  <si>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</si>
  <si>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</si>
  <si>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</si>
  <si>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</si>
  <si>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</si>
  <si>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</si>
  <si>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</si>
  <si>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</si>
  <si>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</si>
  <si>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</si>
  <si>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</si>
  <si>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</si>
  <si>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</si>
  <si>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</si>
  <si>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</si>
  <si>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</si>
  <si>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</si>
  <si>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</si>
  <si>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</si>
  <si>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</si>
  <si>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</si>
  <si>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</si>
  <si>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</si>
  <si>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</si>
  <si>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</si>
  <si>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</si>
  <si>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</si>
  <si>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</si>
  <si>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</si>
  <si>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</si>
  <si>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</si>
  <si>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</si>
  <si>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</si>
  <si>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</si>
  <si>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</si>
  <si>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</si>
  <si>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</si>
  <si>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</si>
  <si>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</si>
  <si>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</si>
  <si>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</si>
  <si>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</si>
  <si>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</si>
  <si>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</si>
  <si>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</si>
  <si>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</si>
  <si>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</si>
  <si>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</si>
  <si>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</si>
  <si>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</si>
  <si>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</si>
  <si>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</si>
  <si>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</si>
  <si>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</si>
  <si>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</si>
  <si>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</si>
  <si>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</si>
  <si>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</si>
  <si>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</si>
  <si>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</si>
  <si>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</si>
  <si>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</si>
  <si>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</si>
  <si>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</si>
  <si>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</si>
  <si>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</si>
  <si>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</si>
  <si>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</si>
  <si>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</si>
  <si>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</si>
  <si>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</si>
  <si>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</si>
  <si>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</si>
  <si>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</si>
  <si>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</si>
  <si>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</si>
  <si>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</si>
  <si>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</si>
  <si>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</si>
  <si>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</si>
  <si>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</si>
  <si>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</si>
  <si>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</si>
  <si>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</si>
  <si>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</si>
  <si>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</si>
  <si>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</si>
  <si>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</si>
  <si>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</si>
  <si>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</si>
  <si>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</si>
  <si>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</si>
  <si>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</si>
  <si>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</si>
  <si>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</si>
  <si>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</si>
  <si>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</si>
  <si>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</si>
  <si>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</si>
  <si>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</si>
  <si>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</si>
  <si>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</si>
  <si>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</si>
  <si>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</si>
  <si>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</si>
  <si>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</si>
  <si>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</si>
  <si>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</si>
  <si>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</si>
  <si>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</si>
  <si>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</si>
  <si>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</si>
  <si>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</si>
  <si>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</si>
  <si>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</si>
  <si>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</si>
  <si>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</si>
  <si>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</si>
  <si>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</si>
  <si>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</si>
  <si>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</si>
  <si>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</si>
  <si>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</si>
  <si>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</si>
  <si>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</si>
  <si>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</si>
  <si>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</si>
  <si>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</si>
  <si>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</si>
  <si>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</si>
  <si>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</si>
  <si>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</si>
  <si>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</si>
  <si>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</si>
  <si>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</si>
  <si>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</si>
  <si>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</si>
  <si>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</si>
  <si>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</si>
  <si>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</si>
  <si>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</si>
  <si>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</si>
  <si>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</si>
  <si>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</si>
  <si>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</si>
  <si>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</si>
  <si>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</si>
  <si>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</si>
  <si>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</si>
  <si>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</si>
  <si>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</si>
  <si>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</si>
  <si>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</si>
  <si>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</si>
  <si>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</si>
  <si>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</si>
  <si>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</si>
  <si>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</si>
  <si>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</si>
  <si>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</si>
  <si>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</si>
  <si>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</si>
  <si>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</si>
  <si>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</si>
  <si>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</si>
  <si>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</si>
  <si>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</si>
  <si>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</si>
  <si>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</si>
  <si>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</si>
  <si>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</si>
  <si>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</si>
  <si>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</si>
  <si>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</si>
  <si>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</si>
  <si>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</si>
  <si>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</si>
  <si>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</si>
  <si>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</si>
  <si>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</si>
  <si>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</si>
  <si>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</si>
  <si>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</si>
  <si>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</si>
  <si>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</si>
  <si>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</si>
  <si>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</si>
  <si>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</si>
  <si>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</si>
  <si>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</si>
  <si>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</si>
  <si>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</si>
  <si>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</si>
  <si>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</si>
  <si>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</si>
  <si>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</si>
  <si>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</si>
  <si>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</si>
  <si>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</si>
  <si>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</si>
  <si>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</si>
  <si>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</si>
  <si>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</si>
  <si>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</si>
  <si>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</si>
  <si>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</si>
  <si>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</si>
  <si>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</si>
  <si>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</si>
  <si>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</si>
  <si>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</si>
  <si>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</si>
  <si>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</si>
  <si>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</si>
  <si>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</si>
  <si>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</si>
  <si>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</si>
  <si>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</si>
  <si>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</si>
  <si>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</si>
  <si>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</si>
  <si>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</si>
  <si>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</si>
  <si>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</si>
  <si>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</si>
  <si>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</si>
  <si>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</si>
  <si>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</si>
  <si>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</si>
  <si>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</si>
  <si>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</si>
  <si>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</si>
  <si>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</si>
  <si>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</si>
  <si>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</si>
  <si>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</si>
  <si>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</si>
  <si>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</si>
  <si>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</si>
  <si>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</si>
  <si>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</si>
  <si>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</si>
  <si>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</si>
  <si>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</si>
  <si>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</si>
  <si>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</si>
  <si>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</si>
  <si>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</si>
  <si>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</si>
  <si>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</si>
  <si>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</si>
  <si>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</si>
  <si>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</si>
  <si>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</si>
  <si>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</si>
  <si>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</si>
  <si>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</si>
  <si>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</si>
  <si>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</si>
  <si>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</si>
  <si>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</si>
  <si>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</si>
  <si>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</si>
  <si>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</si>
  <si>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</si>
  <si>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</si>
  <si>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</si>
  <si>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</si>
  <si>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</si>
  <si>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</si>
  <si>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</si>
  <si>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</si>
  <si>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</si>
  <si>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</si>
  <si>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</si>
  <si>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</si>
  <si>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</si>
  <si>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</si>
  <si>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</si>
  <si>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</si>
  <si>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</si>
  <si>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</si>
  <si>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</si>
  <si>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</si>
  <si>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</si>
  <si>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</si>
  <si>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</si>
  <si>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</si>
  <si>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</si>
  <si>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</si>
  <si>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</si>
  <si>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</si>
  <si>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</si>
  <si>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</si>
  <si>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</si>
  <si>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</si>
  <si>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</si>
  <si>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</si>
  <si>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</si>
  <si>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</si>
  <si>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</si>
  <si>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</si>
  <si>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</si>
  <si>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</si>
  <si>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</si>
  <si>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</si>
  <si>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</si>
  <si>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</si>
  <si>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</si>
  <si>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</si>
  <si>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</si>
  <si>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</si>
  <si>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</si>
  <si>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</si>
  <si>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</si>
  <si>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</si>
  <si>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</si>
  <si>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</si>
  <si>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</si>
  <si>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</si>
  <si>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</si>
  <si>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</si>
  <si>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</si>
  <si>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</si>
  <si>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</si>
  <si>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</si>
  <si>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</si>
  <si>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</si>
  <si>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</si>
  <si>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</si>
  <si>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</si>
  <si>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</si>
  <si>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</si>
  <si>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</si>
  <si>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</si>
  <si>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</si>
  <si>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</si>
  <si>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</si>
  <si>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</si>
  <si>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</si>
  <si>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</si>
  <si>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</si>
  <si>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</si>
  <si>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</si>
  <si>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</si>
  <si>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</si>
  <si>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</si>
  <si>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</si>
  <si>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</si>
  <si>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</si>
  <si>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</si>
  <si>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</si>
  <si>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</si>
  <si>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</si>
  <si>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</si>
  <si>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</si>
  <si>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</si>
  <si>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</si>
  <si>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</si>
  <si>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</si>
  <si>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</si>
  <si>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</si>
  <si>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</si>
  <si>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</si>
  <si>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</si>
  <si>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</si>
  <si>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</si>
  <si>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</si>
  <si>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</si>
  <si>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</si>
  <si>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</si>
  <si>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</si>
  <si>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</si>
  <si>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</si>
  <si>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</si>
  <si>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</si>
  <si>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</si>
  <si>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</si>
  <si>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</si>
  <si>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</si>
  <si>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</si>
  <si>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</si>
  <si>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</si>
  <si>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</si>
  <si>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</si>
  <si>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</si>
  <si>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</si>
  <si>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</si>
  <si>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</si>
  <si>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</si>
  <si>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</si>
  <si>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</si>
  <si>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</si>
  <si>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</si>
  <si>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</si>
  <si>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</si>
  <si>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</si>
  <si>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</si>
  <si>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</si>
  <si>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</si>
  <si>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</si>
  <si>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</si>
  <si>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</si>
  <si>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</si>
  <si>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</si>
  <si>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</si>
  <si>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</si>
  <si>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</si>
  <si>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</si>
  <si>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</si>
  <si>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</si>
  <si>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</si>
  <si>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</si>
  <si>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</si>
  <si>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</si>
  <si>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</si>
  <si>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</si>
  <si>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</si>
  <si>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</si>
  <si>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</si>
  <si>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</si>
  <si>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</si>
  <si>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</si>
  <si>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</si>
  <si>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</si>
  <si>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</si>
  <si>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</si>
  <si>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</si>
  <si>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</si>
  <si>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</si>
  <si>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</si>
  <si>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</si>
  <si>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</si>
  <si>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</si>
  <si>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</si>
  <si>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</si>
  <si>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</si>
  <si>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</si>
  <si>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</si>
  <si>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</si>
  <si>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</si>
  <si>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</si>
  <si>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</si>
  <si>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</si>
  <si>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</si>
  <si>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</si>
  <si>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</si>
  <si>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</si>
  <si>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</si>
  <si>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</si>
  <si>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</si>
  <si>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</si>
  <si>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</si>
  <si>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</si>
  <si>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</si>
  <si>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</si>
  <si>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</si>
  <si>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</si>
  <si>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</si>
  <si>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</si>
  <si>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</si>
  <si>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</si>
  <si>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</si>
  <si>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</si>
  <si>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</si>
  <si>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</si>
  <si>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</si>
  <si>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</si>
  <si>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</si>
  <si>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</si>
  <si>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</si>
  <si>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</si>
  <si>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</si>
  <si>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</si>
  <si>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</si>
  <si>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</si>
  <si>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</si>
  <si>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</si>
  <si>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</si>
  <si>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</si>
  <si>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</si>
  <si>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</si>
  <si>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</si>
  <si>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</si>
  <si>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</si>
  <si>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</si>
  <si>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</si>
  <si>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</si>
  <si>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</si>
  <si>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</si>
  <si>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</si>
  <si>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</si>
  <si>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</si>
  <si>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</si>
  <si>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</si>
  <si>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</si>
  <si>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</si>
  <si>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</si>
  <si>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</si>
  <si>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</si>
  <si>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</si>
  <si>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</si>
  <si>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</si>
  <si>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</si>
  <si>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</si>
  <si>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</si>
  <si>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</si>
  <si>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</si>
  <si>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</si>
  <si>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</si>
  <si>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</si>
  <si>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</si>
  <si>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</si>
  <si>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</si>
  <si>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</si>
  <si>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</si>
  <si>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</si>
  <si>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</si>
  <si>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</si>
  <si>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</si>
  <si>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</si>
  <si>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</si>
  <si>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</si>
  <si>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</si>
  <si>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</si>
  <si>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</si>
  <si>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</si>
  <si>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</si>
  <si>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</si>
  <si>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</si>
  <si>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</si>
  <si>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</si>
  <si>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</si>
  <si>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</si>
  <si>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</si>
  <si>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</si>
  <si>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</si>
  <si>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</si>
  <si>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</si>
  <si>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</si>
  <si>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</si>
  <si>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</si>
  <si>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</si>
  <si>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</si>
  <si>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</si>
  <si>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</si>
  <si>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</si>
  <si>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</si>
  <si>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</si>
  <si>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</si>
  <si>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</si>
  <si>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</si>
  <si>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</si>
  <si>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</si>
  <si>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</si>
  <si>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</si>
  <si>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</si>
  <si>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</si>
  <si>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</si>
  <si>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</si>
  <si>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</si>
  <si>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</si>
  <si>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</si>
  <si>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</si>
  <si>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</si>
  <si>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</si>
  <si>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</si>
  <si>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</si>
  <si>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</si>
  <si>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</si>
  <si>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</si>
  <si>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</si>
  <si>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</si>
  <si>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</si>
  <si>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</si>
  <si>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</si>
  <si>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</si>
  <si>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</si>
  <si>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</si>
  <si>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</si>
  <si>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</si>
  <si>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</si>
  <si>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</si>
  <si>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</si>
  <si>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</si>
  <si>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</si>
  <si>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</si>
  <si>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</si>
  <si>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</si>
  <si>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</si>
  <si>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</si>
  <si>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</si>
  <si>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</si>
  <si>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</si>
  <si>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</si>
  <si>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</si>
  <si>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</si>
  <si>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</si>
  <si>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</si>
  <si>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</si>
  <si>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</si>
  <si>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</si>
  <si>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</si>
  <si>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</si>
  <si>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</si>
  <si>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</si>
  <si>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</si>
  <si>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</si>
  <si>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</si>
  <si>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</si>
  <si>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</si>
  <si>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</si>
  <si>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</si>
  <si>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</si>
  <si>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</si>
  <si>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</si>
  <si>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</si>
  <si>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</si>
  <si>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</si>
  <si>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</si>
  <si>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</si>
  <si>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</si>
  <si>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</si>
  <si>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</si>
  <si>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</si>
  <si>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</si>
  <si>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</si>
  <si>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</si>
  <si>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</si>
  <si>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</si>
  <si>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</si>
  <si>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</si>
  <si>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</si>
  <si>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</si>
  <si>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</si>
  <si>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</si>
  <si>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</si>
  <si>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</si>
  <si>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</si>
  <si>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</si>
  <si>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</si>
  <si>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</si>
  <si>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</si>
  <si>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</si>
  <si>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</si>
  <si>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</si>
  <si>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</si>
  <si>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</si>
  <si>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</si>
  <si>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</si>
  <si>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</si>
  <si>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</si>
  <si>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</si>
  <si>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</si>
  <si>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</si>
  <si>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</si>
  <si>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</si>
  <si>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</si>
  <si>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</si>
  <si>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</si>
  <si>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</si>
  <si>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</si>
  <si>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</si>
  <si>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</si>
  <si>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</si>
  <si>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</si>
  <si>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</si>
  <si>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</si>
  <si>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</si>
  <si>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</si>
  <si>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</si>
  <si>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</si>
  <si>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</si>
  <si>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</si>
  <si>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</si>
  <si>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</si>
  <si>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</si>
  <si>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</si>
  <si>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</si>
  <si>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</si>
  <si>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</si>
  <si>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</si>
  <si>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</si>
  <si>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</si>
  <si>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</si>
  <si>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</si>
  <si>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</si>
  <si>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</si>
  <si>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</si>
  <si>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</si>
  <si>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</si>
  <si>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</si>
  <si>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</si>
  <si>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</si>
  <si>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</si>
  <si>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</si>
  <si>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</si>
  <si>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</si>
  <si>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</si>
  <si>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</si>
  <si>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</si>
  <si>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</si>
  <si>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</si>
  <si>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</si>
  <si>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</si>
  <si>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</si>
  <si>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</si>
  <si>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</si>
  <si>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</si>
  <si>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</si>
  <si>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</si>
  <si>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</si>
  <si>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</si>
  <si>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</si>
  <si>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</si>
  <si>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</si>
  <si>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</si>
  <si>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</si>
  <si>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</si>
  <si>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</si>
  <si>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</si>
  <si>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</si>
  <si>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</si>
  <si>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</si>
  <si>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</si>
  <si>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</si>
  <si>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</si>
  <si>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</si>
  <si>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</si>
  <si>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</si>
  <si>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</si>
  <si>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</si>
  <si>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</si>
  <si>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</si>
  <si>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</si>
  <si>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</si>
  <si>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</si>
  <si>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</si>
  <si>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</si>
  <si>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</si>
  <si>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</si>
  <si>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</si>
  <si>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</si>
  <si>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</si>
  <si>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</si>
  <si>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</si>
  <si>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</si>
  <si>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</si>
  <si>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</si>
  <si>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</si>
  <si>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</si>
  <si>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</si>
  <si>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</si>
  <si>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</si>
  <si>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</si>
  <si>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</si>
  <si>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</si>
  <si>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</si>
  <si>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</si>
  <si>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</si>
  <si>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</si>
  <si>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</si>
  <si>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</si>
  <si>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</si>
  <si>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</si>
  <si>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</si>
  <si>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</si>
  <si>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</si>
  <si>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</si>
  <si>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</si>
  <si>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</si>
  <si>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</si>
  <si>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</si>
  <si>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</si>
  <si>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</si>
  <si>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</si>
  <si>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</si>
  <si>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</si>
  <si>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</si>
  <si>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</si>
  <si>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</si>
  <si>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</si>
  <si>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</si>
  <si>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</si>
  <si>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</si>
  <si>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</si>
  <si>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</si>
  <si>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</si>
  <si>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</si>
  <si>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</si>
  <si>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</si>
  <si>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</si>
  <si>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</si>
  <si>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</si>
  <si>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</si>
  <si>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</si>
  <si>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</si>
  <si>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</si>
  <si>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</si>
  <si>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</si>
  <si>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</si>
  <si>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</si>
  <si>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</si>
  <si>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</si>
  <si>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</si>
  <si>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</si>
  <si>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</si>
  <si>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</si>
  <si>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</si>
  <si>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</si>
  <si>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</si>
  <si>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</si>
  <si>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</si>
  <si>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</si>
  <si>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</si>
  <si>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</si>
  <si>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</si>
  <si>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</si>
  <si>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</si>
  <si>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</si>
  <si>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</si>
  <si>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</si>
  <si>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</si>
  <si>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</si>
  <si>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</si>
  <si>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</si>
  <si>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</si>
  <si>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</si>
  <si>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</si>
  <si>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</si>
  <si>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</si>
  <si>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</si>
  <si>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</si>
  <si>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</si>
  <si>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</si>
  <si>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</si>
  <si>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</si>
  <si>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</si>
  <si>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</si>
  <si>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</si>
  <si>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</si>
  <si>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</si>
  <si>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</si>
  <si>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</si>
  <si>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</si>
  <si>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</si>
  <si>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</si>
  <si>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</si>
  <si>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</si>
  <si>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</si>
  <si>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</si>
  <si>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</si>
  <si>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</si>
  <si>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</si>
  <si>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</si>
  <si>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</si>
  <si>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</si>
  <si>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</si>
  <si>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</si>
  <si>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</si>
  <si>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</si>
  <si>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</si>
  <si>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</si>
  <si>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</si>
  <si>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</si>
  <si>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</si>
  <si>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</si>
  <si>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</si>
  <si>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</si>
  <si>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</si>
  <si>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</si>
  <si>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</si>
  <si>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</si>
  <si>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</si>
  <si>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</si>
  <si>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</si>
  <si>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</si>
  <si>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</si>
  <si>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</si>
  <si>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</si>
  <si>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</si>
  <si>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</si>
  <si>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</si>
  <si>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</si>
  <si>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</si>
  <si>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</si>
  <si>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</si>
  <si>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</si>
  <si>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</si>
  <si>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</si>
  <si>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</si>
  <si>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</si>
  <si>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</si>
  <si>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</si>
  <si>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</si>
  <si>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</si>
  <si>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</si>
  <si>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</si>
  <si>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</si>
  <si>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</si>
  <si>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</si>
  <si>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</si>
  <si>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</si>
  <si>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</si>
  <si>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</si>
  <si>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</si>
  <si>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</si>
  <si>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</si>
  <si>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</si>
  <si>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</si>
  <si>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</si>
  <si>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</si>
  <si>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</si>
  <si>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</si>
  <si>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</si>
  <si>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</si>
  <si>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</si>
  <si>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</si>
  <si>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</si>
  <si>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</si>
  <si>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</si>
  <si>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</si>
  <si>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</si>
  <si>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</si>
  <si>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</si>
  <si>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</si>
  <si>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</si>
  <si>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</si>
  <si>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</si>
  <si>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</si>
  <si>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</si>
  <si>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</si>
  <si>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</si>
  <si>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</si>
  <si>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</si>
  <si>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</si>
  <si>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</si>
  <si>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</si>
  <si>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</si>
  <si>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</si>
  <si>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</si>
  <si>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</si>
  <si>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</si>
  <si>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</si>
  <si>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</si>
  <si>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</si>
  <si>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</si>
  <si>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</si>
  <si>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</si>
  <si>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</si>
  <si>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</si>
  <si>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</si>
  <si>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</si>
  <si>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</si>
  <si>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</si>
  <si>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</si>
  <si>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</si>
  <si>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</si>
  <si>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</si>
  <si>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</si>
  <si>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</si>
  <si>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</si>
  <si>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</si>
  <si>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</si>
  <si>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</si>
  <si>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</si>
  <si>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</si>
  <si>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</si>
  <si>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</si>
  <si>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</si>
  <si>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</si>
  <si>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</si>
  <si>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</si>
  <si>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</si>
  <si>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</si>
  <si>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</si>
  <si>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</si>
  <si>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</si>
  <si>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</si>
  <si>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</si>
  <si>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</si>
  <si>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</si>
  <si>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</si>
  <si>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</si>
  <si>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</si>
  <si>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</si>
  <si>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</si>
  <si>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</si>
  <si>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</si>
  <si>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</si>
  <si>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</si>
  <si>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</si>
  <si>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</si>
  <si>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</si>
  <si>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</si>
  <si>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</si>
  <si>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</si>
  <si>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</si>
  <si>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</si>
  <si>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</si>
  <si>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</si>
  <si>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</si>
  <si>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</si>
  <si>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</si>
  <si>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</si>
  <si>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</si>
  <si>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</si>
  <si>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</si>
  <si>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</si>
  <si>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</si>
  <si>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</si>
  <si>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</si>
  <si>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</si>
  <si>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</si>
  <si>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</si>
  <si>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</si>
  <si>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</si>
  <si>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</si>
  <si>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</si>
  <si>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</si>
  <si>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</si>
  <si>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</si>
  <si>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</si>
  <si>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</si>
  <si>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</si>
  <si>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</si>
  <si>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</si>
  <si>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</si>
  <si>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</si>
  <si>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</si>
  <si>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</si>
  <si>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</si>
  <si>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</si>
  <si>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</si>
  <si>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</si>
  <si>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</si>
  <si>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</si>
  <si>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</si>
  <si>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</si>
  <si>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</si>
  <si>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</si>
  <si>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</si>
  <si>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</si>
  <si>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</si>
  <si>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</si>
  <si>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</si>
  <si>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</si>
  <si>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</si>
  <si>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</si>
  <si>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</si>
  <si>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</si>
  <si>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</si>
  <si>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</si>
  <si>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</si>
  <si>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</si>
  <si>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</si>
  <si>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</si>
  <si>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</si>
  <si>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</si>
  <si>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</si>
  <si>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</si>
  <si>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</si>
  <si>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</si>
  <si>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</si>
  <si>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</si>
  <si>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</si>
  <si>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</si>
  <si>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</si>
  <si>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</si>
  <si>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</si>
  <si>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</si>
  <si>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</si>
  <si>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</si>
  <si>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</si>
  <si>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</si>
  <si>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</si>
  <si>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</si>
  <si>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</si>
  <si>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</si>
  <si>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</si>
  <si>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</si>
  <si>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</si>
  <si>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</si>
  <si>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</si>
  <si>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</si>
  <si>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</si>
  <si>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</si>
  <si>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</si>
  <si>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</si>
  <si>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</si>
  <si>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</si>
  <si>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</si>
  <si>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</si>
  <si>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</si>
  <si>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</si>
  <si>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</si>
  <si>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</si>
  <si>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</si>
  <si>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</si>
  <si>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</si>
  <si>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</si>
  <si>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</si>
  <si>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</si>
  <si>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</si>
  <si>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</si>
  <si>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</si>
  <si>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</si>
  <si>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</si>
  <si>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</si>
  <si>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</si>
  <si>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</si>
  <si>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</si>
  <si>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</si>
  <si>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</si>
  <si>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</si>
  <si>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</si>
  <si>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</si>
  <si>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</si>
  <si>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</si>
  <si>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</si>
  <si>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</si>
  <si>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</si>
  <si>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</si>
  <si>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</si>
  <si>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</si>
  <si>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</si>
  <si>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</si>
  <si>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</si>
  <si>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</si>
  <si>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</si>
  <si>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</si>
  <si>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</si>
  <si>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</si>
  <si>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</si>
  <si>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</si>
  <si>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</si>
  <si>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</si>
  <si>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</si>
  <si>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</si>
  <si>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</si>
  <si>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</si>
  <si>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</si>
  <si>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</si>
  <si>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</si>
  <si>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</si>
  <si>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</si>
  <si>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</si>
  <si>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</si>
  <si>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</si>
  <si>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</si>
  <si>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</si>
  <si>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</si>
  <si>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</si>
  <si>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</si>
  <si>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</si>
  <si>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</si>
  <si>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</si>
  <si>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</si>
  <si>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</si>
  <si>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</si>
  <si>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</si>
  <si>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</si>
  <si>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</si>
  <si>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</si>
  <si>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</si>
  <si>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</si>
  <si>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</si>
  <si>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</si>
  <si>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</si>
  <si>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</si>
  <si>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</si>
  <si>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</si>
  <si>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</si>
  <si>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</si>
  <si>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</si>
  <si>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</si>
  <si>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</si>
  <si>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</si>
  <si>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</si>
  <si>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</si>
  <si>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</si>
  <si>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</si>
  <si>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</si>
  <si>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</si>
  <si>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</si>
  <si>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</si>
  <si>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</si>
  <si>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</si>
  <si>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</si>
  <si>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</si>
  <si>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</si>
  <si>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</si>
  <si>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</si>
  <si>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</si>
  <si>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</si>
  <si>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</si>
  <si>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</si>
  <si>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</si>
  <si>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</si>
  <si>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</si>
  <si>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</si>
  <si>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</si>
  <si>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</si>
  <si>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</si>
  <si>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</si>
  <si>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</si>
  <si>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</si>
  <si>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</si>
  <si>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</si>
  <si>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</si>
  <si>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</si>
  <si>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</si>
  <si>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</si>
  <si>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</si>
  <si>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</si>
  <si>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</si>
  <si>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</si>
  <si>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</si>
  <si>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</si>
  <si>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</si>
  <si>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</si>
  <si>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</si>
  <si>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</si>
  <si>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</si>
  <si>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</si>
  <si>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</si>
  <si>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</si>
  <si>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</si>
  <si>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</si>
  <si>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</si>
  <si>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</si>
  <si>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</si>
  <si>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</si>
  <si>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</si>
  <si>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</si>
  <si>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</si>
  <si>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</si>
  <si>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</si>
  <si>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</si>
  <si>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</si>
  <si>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</si>
  <si>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</si>
  <si>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</si>
  <si>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</si>
  <si>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</si>
  <si>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</si>
  <si>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</si>
  <si>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</si>
  <si>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</si>
  <si>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</si>
  <si>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</si>
  <si>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</si>
  <si>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</si>
  <si>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</si>
  <si>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</si>
  <si>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</si>
  <si>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</si>
  <si>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</si>
  <si>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</si>
  <si>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</si>
  <si>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</si>
  <si>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</si>
  <si>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</si>
  <si>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</si>
  <si>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</si>
  <si>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</si>
  <si>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</si>
  <si>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</si>
  <si>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</si>
  <si>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</si>
  <si>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</si>
  <si>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</si>
  <si>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</si>
  <si>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</si>
  <si>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</si>
  <si>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</si>
  <si>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</si>
  <si>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</si>
  <si>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</si>
  <si>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</si>
  <si>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</si>
  <si>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</si>
  <si>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</si>
  <si>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</si>
  <si>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</si>
  <si>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</si>
  <si>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</si>
  <si>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</si>
  <si>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</si>
  <si>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</si>
  <si>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</si>
  <si>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</si>
  <si>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</si>
  <si>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</si>
  <si>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</si>
  <si>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</si>
  <si>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</si>
  <si>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</si>
  <si>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</si>
  <si>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</si>
  <si>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</si>
  <si>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</si>
  <si>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</si>
  <si>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</si>
  <si>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</si>
  <si>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</si>
  <si>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</si>
  <si>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</si>
  <si>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</si>
  <si>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</si>
  <si>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</si>
  <si>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</si>
  <si>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</si>
  <si>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</si>
  <si>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</si>
  <si>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</si>
  <si>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</si>
  <si>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</si>
  <si>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</si>
  <si>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</si>
  <si>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</si>
  <si>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</si>
  <si>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</si>
  <si>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</si>
  <si>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</si>
  <si>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</si>
  <si>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</si>
  <si>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</si>
  <si>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</si>
  <si>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</si>
  <si>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</si>
  <si>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</si>
  <si>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</si>
  <si>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</si>
  <si>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</si>
  <si>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</si>
  <si>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</si>
  <si>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</si>
  <si>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</si>
  <si>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</si>
  <si>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</si>
  <si>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</si>
  <si>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</si>
  <si>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</si>
  <si>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</si>
  <si>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</si>
  <si>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</si>
  <si>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</si>
  <si>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</si>
  <si>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</si>
  <si>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</si>
  <si>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</si>
  <si>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</si>
  <si>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</si>
  <si>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</si>
  <si>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</si>
  <si>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</si>
  <si>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</si>
  <si>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</si>
  <si>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</si>
  <si>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</si>
  <si>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</si>
  <si>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</si>
  <si>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</si>
  <si>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</si>
  <si>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</si>
  <si>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</si>
  <si>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</si>
  <si>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</si>
  <si>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</si>
  <si>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</si>
  <si>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</si>
  <si>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</si>
  <si>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</si>
  <si>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</si>
  <si>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</si>
  <si>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</si>
  <si>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</si>
  <si>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</si>
  <si>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</si>
  <si>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</si>
  <si>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</si>
  <si>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</si>
  <si>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</si>
  <si>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</si>
  <si>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</si>
  <si>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</si>
  <si>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</si>
  <si>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</si>
  <si>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</si>
  <si>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</si>
  <si>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</si>
  <si>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</si>
  <si>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</si>
  <si>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</si>
  <si>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</si>
  <si>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</si>
  <si>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</si>
  <si>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</si>
  <si>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</si>
  <si>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</si>
  <si>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</si>
  <si>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</si>
  <si>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</si>
  <si>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</si>
  <si>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</si>
  <si>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</si>
  <si>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</si>
  <si>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</si>
  <si>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</si>
  <si>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</si>
  <si>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</si>
  <si>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</si>
  <si>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</si>
  <si>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</si>
  <si>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</si>
  <si>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</si>
  <si>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</si>
  <si>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</si>
  <si>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</si>
  <si>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</si>
  <si>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</si>
  <si>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</si>
  <si>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</si>
  <si>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</si>
  <si>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</si>
  <si>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</si>
  <si>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</si>
  <si>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</si>
  <si>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</si>
  <si>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</si>
  <si>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</si>
  <si>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</si>
  <si>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</si>
  <si>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</si>
  <si>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</si>
  <si>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</si>
  <si>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</si>
  <si>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</si>
  <si>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</si>
  <si>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</si>
  <si>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</si>
  <si>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</si>
  <si>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</si>
  <si>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</si>
  <si>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</si>
  <si>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</si>
  <si>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</si>
  <si>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</si>
  <si>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</si>
  <si>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</si>
  <si>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</si>
  <si>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</si>
  <si>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</si>
  <si>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</si>
  <si>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</si>
  <si>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</si>
  <si>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</si>
  <si>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</si>
  <si>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</si>
  <si>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</si>
  <si>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</si>
  <si>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</si>
  <si>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</si>
  <si>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</si>
  <si>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</si>
  <si>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</si>
  <si>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</si>
  <si>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</si>
  <si>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</si>
  <si>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</si>
  <si>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</si>
  <si>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</si>
  <si>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</si>
  <si>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</si>
  <si>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</si>
  <si>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</si>
  <si>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</si>
  <si>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</si>
  <si>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</si>
  <si>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</si>
  <si>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</si>
  <si>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</si>
  <si>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</si>
  <si>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</si>
  <si>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</si>
  <si>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</si>
  <si>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</si>
  <si>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</si>
  <si>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</si>
  <si>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</si>
  <si>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</si>
  <si>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</si>
  <si>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</si>
  <si>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</si>
  <si>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</si>
  <si>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</si>
  <si>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</si>
  <si>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</si>
  <si>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</si>
  <si>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</si>
  <si>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</si>
  <si>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</si>
  <si>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</si>
  <si>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</si>
  <si>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</si>
  <si>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</si>
  <si>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</si>
  <si>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</si>
  <si>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</si>
  <si>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</si>
  <si>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</si>
  <si>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</si>
  <si>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</si>
  <si>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</si>
  <si>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</si>
  <si>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</si>
  <si>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</si>
  <si>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</si>
  <si>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</si>
  <si>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</si>
  <si>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</si>
  <si>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</si>
  <si>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</si>
  <si>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</si>
  <si>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</si>
  <si>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</si>
  <si>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</si>
  <si>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</si>
  <si>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</si>
  <si>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</si>
  <si>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</si>
  <si>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</si>
  <si>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</si>
  <si>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</si>
  <si>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</si>
  <si>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</si>
  <si>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</si>
  <si>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</si>
  <si>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</si>
  <si>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</si>
  <si>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</si>
  <si>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</si>
  <si>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</si>
  <si>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</si>
  <si>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</si>
  <si>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</si>
  <si>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</si>
  <si>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</si>
  <si>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</si>
  <si>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</si>
  <si>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</si>
  <si>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</si>
  <si>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</si>
  <si>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</si>
  <si>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</si>
  <si>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</si>
  <si>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</si>
  <si>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</si>
  <si>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</si>
  <si>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</si>
  <si>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</si>
  <si>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</si>
  <si>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</si>
  <si>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</si>
  <si>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</si>
  <si>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</si>
  <si>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</si>
  <si>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</si>
  <si>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</si>
  <si>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</si>
  <si>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</si>
  <si>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</si>
  <si>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</si>
  <si>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</si>
  <si>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</si>
  <si>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</si>
  <si>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</si>
  <si>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</si>
  <si>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</si>
  <si>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</si>
  <si>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</si>
  <si>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</si>
  <si>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</si>
  <si>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</si>
  <si>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</si>
  <si>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</si>
  <si>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</si>
  <si>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</si>
  <si>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</si>
  <si>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</si>
  <si>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</si>
  <si>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</si>
  <si>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</si>
  <si>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</si>
  <si>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</si>
  <si>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</si>
  <si>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</si>
  <si>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</si>
  <si>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</si>
  <si>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</si>
  <si>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</si>
  <si>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</si>
  <si>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</si>
  <si>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</si>
  <si>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</si>
  <si>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</si>
  <si>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</si>
  <si>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</si>
  <si>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</si>
  <si>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</si>
  <si>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</si>
  <si>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</si>
  <si>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</si>
  <si>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</si>
  <si>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</si>
  <si>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</si>
  <si>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</si>
  <si>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</si>
  <si>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</si>
  <si>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</si>
  <si>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</si>
  <si>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</si>
  <si>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</si>
  <si>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</si>
  <si>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</si>
  <si>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</si>
  <si>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</si>
  <si>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</si>
  <si>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</si>
  <si>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</si>
  <si>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</si>
  <si>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</si>
  <si>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</si>
  <si>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</si>
  <si>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</si>
  <si>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</si>
  <si>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</si>
  <si>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</si>
  <si>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</si>
  <si>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</si>
  <si>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</si>
  <si>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</si>
  <si>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</si>
  <si>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</si>
  <si>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</si>
  <si>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</si>
  <si>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</si>
  <si>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</si>
  <si>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</si>
  <si>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</si>
  <si>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</si>
  <si>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</si>
  <si>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</si>
  <si>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</si>
  <si>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</si>
  <si>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</si>
  <si>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</si>
  <si>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</si>
  <si>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</si>
  <si>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</si>
  <si>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</si>
  <si>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</si>
  <si>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</si>
  <si>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</si>
  <si>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</si>
  <si>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</si>
  <si>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</si>
  <si>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</si>
  <si>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</si>
  <si>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</si>
  <si>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</si>
  <si>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</si>
  <si>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</si>
  <si>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</si>
  <si>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</si>
  <si>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</si>
  <si>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</si>
  <si>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</si>
  <si>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</si>
  <si>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</si>
  <si>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</si>
  <si>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</si>
  <si>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</si>
  <si>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</si>
  <si>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</si>
  <si>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</si>
  <si>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</si>
  <si>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</si>
  <si>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</si>
  <si>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</si>
  <si>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</si>
  <si>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</si>
  <si>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</si>
  <si>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</si>
  <si>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</si>
  <si>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</si>
  <si>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</si>
  <si>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</si>
  <si>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</si>
  <si>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</si>
  <si>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</si>
  <si>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</si>
  <si>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</si>
  <si>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</si>
  <si>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</si>
  <si>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</si>
  <si>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</si>
  <si>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</si>
  <si>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</si>
  <si>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</si>
  <si>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</si>
  <si>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</si>
  <si>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</si>
  <si>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</si>
  <si>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</si>
  <si>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</si>
  <si>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</si>
  <si>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</si>
  <si>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</si>
  <si>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</si>
  <si>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</si>
  <si>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</si>
  <si>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</si>
  <si>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</si>
  <si>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</si>
  <si>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</si>
  <si>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</si>
  <si>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</si>
  <si>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</si>
  <si>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</si>
  <si>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</si>
  <si>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</si>
  <si>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</si>
  <si>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</si>
  <si>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</si>
  <si>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</si>
  <si>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</si>
  <si>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</si>
  <si>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</si>
  <si>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</si>
  <si>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</si>
  <si>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</si>
  <si>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</si>
  <si>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</si>
  <si>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</si>
  <si>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</si>
  <si>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</si>
  <si>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</si>
  <si>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</si>
  <si>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</si>
  <si>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</si>
  <si>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</si>
  <si>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</si>
  <si>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</si>
  <si>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</si>
  <si>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</si>
  <si>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</si>
  <si>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</si>
  <si>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</si>
  <si>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</si>
  <si>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</si>
  <si>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</si>
  <si>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</si>
  <si>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</si>
  <si>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</si>
  <si>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</si>
  <si>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</si>
  <si>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</si>
  <si>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</si>
  <si>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</si>
  <si>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</si>
  <si>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</si>
  <si>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</si>
  <si>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</si>
  <si>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</si>
  <si>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</si>
  <si>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</si>
  <si>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</si>
  <si>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</si>
  <si>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</si>
  <si>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</si>
  <si>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</si>
  <si>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</si>
  <si>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</si>
  <si>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</si>
  <si>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</si>
  <si>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</si>
  <si>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</si>
  <si>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</si>
  <si>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</si>
  <si>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</si>
  <si>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</si>
  <si>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</si>
  <si>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</si>
  <si>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</si>
  <si>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</si>
  <si>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</si>
  <si>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</si>
  <si>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</si>
  <si>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</si>
  <si>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</si>
  <si>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</si>
  <si>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</si>
  <si>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</si>
  <si>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</si>
  <si>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</si>
  <si>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</si>
  <si>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</si>
  <si>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</si>
  <si>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</si>
  <si>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</si>
  <si>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</si>
  <si>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</si>
  <si>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</si>
  <si>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</si>
  <si>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</si>
  <si>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</si>
  <si>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</si>
  <si>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</si>
  <si>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</si>
  <si>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</si>
  <si>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</si>
  <si>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</si>
  <si>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</si>
  <si>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</si>
  <si>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</si>
  <si>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</si>
  <si>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</si>
  <si>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</si>
  <si>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</si>
  <si>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</si>
  <si>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</si>
  <si>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</si>
  <si>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</si>
  <si>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</si>
  <si>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</si>
  <si>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</si>
  <si>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</si>
  <si>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</si>
  <si>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</si>
  <si>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</si>
  <si>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</si>
  <si>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</si>
  <si>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</si>
  <si>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</si>
  <si>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</si>
  <si>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</si>
  <si>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</si>
  <si>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</si>
  <si>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</si>
  <si>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</si>
  <si>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</si>
  <si>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</si>
  <si>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</si>
  <si>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</si>
  <si>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</si>
  <si>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</si>
  <si>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</si>
  <si>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</si>
  <si>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</si>
  <si>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</si>
  <si>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</si>
  <si>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</si>
  <si>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</si>
  <si>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</si>
  <si>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</si>
  <si>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</si>
  <si>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</si>
  <si>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</si>
  <si>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</si>
  <si>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</si>
  <si>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</si>
  <si>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</si>
  <si>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</si>
  <si>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</si>
  <si>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</si>
  <si>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</si>
  <si>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</si>
  <si>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</si>
  <si>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</si>
  <si>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</si>
  <si>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</si>
  <si>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</si>
  <si>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</si>
  <si>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</si>
  <si>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</si>
  <si>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</si>
  <si>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</si>
  <si>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</si>
  <si>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</si>
  <si>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</si>
  <si>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</si>
  <si>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</si>
  <si>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</si>
  <si>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</si>
  <si>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</si>
  <si>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</si>
  <si>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</si>
  <si>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</si>
  <si>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</si>
  <si>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</si>
  <si>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</si>
  <si>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</si>
  <si>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</si>
  <si>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</si>
  <si>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</si>
  <si>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</si>
  <si>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</si>
  <si>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</si>
  <si>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</si>
  <si>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</si>
  <si>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</si>
  <si>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</si>
  <si>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</si>
  <si>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</si>
  <si>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</si>
  <si>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</si>
  <si>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</si>
  <si>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</si>
  <si>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</si>
  <si>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</si>
  <si>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</si>
  <si>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</si>
  <si>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</si>
  <si>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</si>
  <si>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</si>
  <si>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</si>
  <si>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</si>
  <si>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</si>
  <si>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</si>
  <si>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</si>
  <si>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</si>
  <si>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</si>
  <si>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</si>
  <si>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</si>
  <si>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</si>
  <si>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</si>
  <si>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</si>
  <si>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</si>
  <si>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</si>
  <si>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</si>
  <si>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</si>
  <si>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</si>
  <si>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</si>
  <si>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</si>
  <si>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</si>
  <si>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</si>
  <si>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</si>
  <si>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</si>
  <si>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</si>
  <si>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</si>
  <si>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</si>
  <si>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</si>
  <si>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</si>
  <si>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</si>
  <si>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</si>
  <si>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</si>
  <si>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</si>
  <si>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</si>
  <si>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</si>
  <si>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</si>
  <si>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</si>
  <si>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</si>
  <si>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</si>
  <si>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</si>
  <si>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</si>
  <si>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</si>
  <si>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</si>
  <si>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</si>
  <si>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</si>
  <si>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</si>
  <si>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</si>
  <si>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</si>
  <si>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</si>
  <si>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</si>
  <si>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</si>
  <si>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</si>
  <si>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</si>
  <si>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</si>
  <si>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</si>
  <si>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</si>
  <si>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</si>
  <si>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</si>
  <si>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</si>
  <si>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</si>
  <si>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</si>
  <si>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</si>
  <si>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</si>
  <si>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</si>
  <si>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</si>
  <si>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</si>
  <si>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</si>
  <si>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</si>
  <si>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</si>
  <si>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</si>
  <si>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</si>
  <si>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</si>
  <si>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</si>
  <si>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</si>
  <si>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</si>
  <si>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</si>
  <si>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</si>
  <si>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</si>
  <si>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</si>
  <si>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</si>
  <si>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</si>
  <si>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</si>
  <si>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</si>
  <si>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</si>
  <si>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</si>
  <si>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</si>
  <si>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</si>
  <si>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</si>
  <si>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</si>
  <si>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</si>
  <si>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</si>
  <si>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</si>
  <si>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</si>
  <si>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</si>
  <si>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</si>
  <si>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</si>
  <si>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</si>
  <si>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</si>
  <si>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</si>
  <si>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</si>
  <si>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</si>
  <si>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</si>
  <si>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</si>
  <si>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</si>
  <si>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</si>
  <si>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</si>
  <si>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</si>
  <si>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</si>
  <si>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</si>
  <si>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</si>
  <si>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</si>
  <si>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</si>
  <si>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</si>
  <si>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</si>
  <si>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</si>
  <si>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</si>
  <si>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</si>
  <si>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</si>
  <si>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</si>
  <si>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</si>
  <si>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</si>
  <si>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</si>
  <si>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</si>
  <si>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</si>
  <si>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</si>
  <si>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</si>
  <si>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</si>
  <si>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</si>
  <si>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</si>
  <si>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</si>
  <si>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</si>
  <si>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</si>
  <si>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</si>
  <si>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</si>
  <si>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</si>
  <si>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</si>
  <si>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</si>
  <si>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</si>
  <si>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</si>
  <si>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</si>
  <si>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</si>
  <si>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</si>
  <si>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</si>
  <si>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</si>
  <si>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</si>
  <si>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</si>
  <si>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</si>
  <si>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</si>
  <si>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</si>
  <si>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</si>
  <si>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</si>
  <si>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</si>
  <si>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</si>
  <si>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</si>
  <si>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</si>
  <si>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</si>
  <si>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</si>
  <si>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</si>
  <si>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</si>
  <si>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</si>
  <si>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</si>
  <si>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</si>
  <si>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</si>
  <si>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</si>
  <si>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</si>
  <si>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</si>
  <si>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</si>
  <si>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</si>
  <si>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</si>
  <si>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</si>
  <si>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</si>
  <si>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</si>
  <si>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</si>
  <si>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</si>
  <si>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</si>
  <si>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</si>
  <si>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</si>
  <si>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</si>
  <si>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</si>
  <si>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</si>
  <si>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</si>
  <si>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</si>
  <si>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</si>
  <si>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</si>
  <si>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</si>
  <si>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</si>
  <si>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</si>
  <si>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</si>
  <si>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</si>
  <si>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</si>
  <si>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</si>
  <si>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</si>
  <si>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</si>
  <si>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</si>
  <si>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</si>
  <si>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</si>
  <si>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</si>
  <si>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</si>
  <si>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</si>
  <si>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</si>
  <si>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</si>
  <si>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</si>
  <si>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</si>
  <si>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</si>
  <si>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</si>
  <si>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</si>
  <si>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</si>
  <si>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</si>
  <si>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</si>
  <si>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</si>
  <si>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</si>
  <si>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</si>
  <si>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</si>
  <si>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</si>
  <si>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</si>
  <si>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</si>
  <si>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</si>
  <si>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</si>
  <si>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</si>
  <si>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</si>
  <si>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</si>
  <si>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</si>
  <si>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</si>
  <si>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</si>
  <si>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</si>
  <si>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</si>
  <si>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</si>
  <si>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</si>
  <si>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</si>
  <si>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</si>
  <si>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</si>
  <si>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</si>
  <si>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</si>
  <si>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</si>
  <si>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</si>
  <si>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</si>
  <si>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</si>
  <si>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</si>
  <si>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</si>
  <si>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</si>
  <si>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</si>
  <si>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</si>
  <si>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</si>
  <si>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</si>
  <si>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</si>
  <si>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</si>
  <si>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</si>
  <si>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</si>
  <si>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</si>
  <si>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</si>
  <si>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</si>
  <si>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</si>
  <si>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</si>
  <si>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</si>
  <si>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</si>
  <si>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</si>
  <si>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</si>
  <si>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</si>
  <si>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</si>
  <si>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</si>
  <si>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</si>
  <si>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</si>
  <si>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</si>
  <si>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</si>
  <si>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</si>
  <si>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</si>
  <si>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</si>
  <si>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</si>
  <si>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</si>
  <si>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</si>
  <si>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</si>
  <si>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</si>
  <si>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</si>
  <si>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</si>
  <si>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</si>
  <si>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</si>
  <si>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</si>
  <si>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</si>
  <si>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</si>
  <si>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</si>
  <si>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</si>
  <si>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</si>
  <si>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</si>
  <si>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</si>
  <si>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</si>
  <si>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</si>
  <si>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</si>
  <si>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</si>
  <si>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</si>
  <si>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</si>
  <si>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</si>
  <si>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</si>
  <si>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</si>
  <si>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</si>
  <si>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</si>
  <si>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</si>
  <si>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</si>
  <si>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</si>
  <si>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</si>
  <si>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</si>
  <si>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</si>
  <si>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</si>
  <si>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</si>
  <si>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</si>
  <si>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</si>
  <si>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</si>
  <si>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</si>
  <si>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</si>
  <si>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</si>
  <si>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</si>
  <si>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</si>
  <si>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</si>
  <si>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</si>
  <si>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</si>
  <si>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</si>
  <si>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</si>
  <si>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</si>
  <si>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</si>
  <si>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</si>
  <si>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</si>
  <si>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</si>
  <si>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</si>
  <si>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</si>
  <si>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</si>
  <si>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</si>
  <si>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</si>
  <si>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</si>
  <si>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</si>
  <si>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</si>
  <si>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</si>
  <si>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</si>
  <si>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</si>
  <si>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</si>
  <si>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</si>
  <si>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</si>
  <si>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</si>
  <si>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</si>
  <si>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</si>
  <si>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</si>
  <si>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</si>
  <si>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</si>
  <si>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</si>
  <si>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</si>
  <si>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</si>
  <si>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</si>
  <si>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</si>
  <si>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</si>
  <si>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</si>
  <si>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</si>
  <si>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</si>
  <si>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</si>
  <si>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</si>
  <si>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</si>
  <si>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</si>
  <si>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</si>
  <si>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</si>
  <si>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</si>
  <si>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</si>
  <si>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</si>
  <si>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</si>
  <si>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</si>
  <si>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</si>
  <si>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</si>
  <si>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</si>
  <si>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</si>
  <si>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</si>
  <si>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</si>
  <si>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</si>
  <si>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</si>
  <si>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</si>
  <si>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</si>
  <si>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</si>
  <si>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</si>
  <si>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</si>
  <si>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</si>
  <si>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</si>
  <si>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</si>
  <si>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</si>
  <si>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</si>
  <si>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</si>
  <si>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</si>
  <si>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</si>
  <si>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</si>
  <si>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</si>
  <si>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</si>
  <si>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</si>
  <si>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</si>
  <si>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</si>
  <si>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</si>
  <si>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</si>
  <si>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</si>
  <si>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</si>
  <si>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</si>
  <si>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</si>
  <si>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</si>
  <si>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</si>
  <si>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</si>
  <si>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</si>
  <si>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</si>
  <si>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</si>
  <si>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</si>
  <si>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</si>
  <si>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</si>
  <si>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</si>
  <si>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</si>
  <si>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</si>
  <si>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</si>
  <si>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</si>
  <si>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</si>
  <si>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</si>
  <si>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</si>
  <si>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</si>
  <si>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</si>
  <si>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</si>
  <si>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</si>
  <si>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</si>
  <si>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</si>
  <si>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</si>
  <si>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</si>
  <si>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</si>
  <si>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</si>
  <si>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</si>
  <si>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</si>
  <si>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</si>
  <si>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</si>
  <si>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</si>
  <si>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</si>
  <si>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</si>
  <si>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</si>
  <si>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</si>
  <si>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</si>
  <si>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</si>
  <si>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</si>
  <si>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</si>
  <si>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</si>
  <si>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</si>
  <si>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</si>
  <si>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</si>
  <si>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</si>
  <si>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</si>
  <si>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</si>
  <si>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</si>
  <si>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</si>
  <si>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</si>
  <si>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</si>
  <si>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</si>
  <si>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</si>
  <si>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</si>
  <si>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</si>
  <si>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</si>
  <si>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</si>
  <si>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</si>
  <si>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</si>
  <si>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</si>
  <si>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</si>
  <si>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</si>
  <si>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</si>
  <si>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</si>
  <si>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</si>
  <si>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</si>
  <si>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</si>
  <si>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</si>
  <si>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</si>
  <si>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</si>
  <si>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</si>
  <si>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</si>
  <si>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</si>
  <si>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</si>
  <si>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</si>
  <si>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</si>
  <si>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</si>
  <si>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</si>
  <si>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</si>
  <si>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</si>
  <si>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</si>
  <si>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</si>
  <si>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</si>
  <si>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</si>
  <si>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</si>
  <si>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</si>
  <si>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</si>
  <si>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</si>
  <si>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</si>
  <si>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</si>
  <si>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</si>
  <si>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</si>
  <si>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</si>
  <si>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</si>
  <si>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</si>
  <si>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</si>
  <si>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</si>
  <si>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</si>
  <si>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</si>
  <si>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</si>
  <si>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</si>
  <si>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</si>
  <si>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</si>
  <si>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</si>
  <si>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</si>
  <si>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</si>
  <si>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</si>
  <si>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</si>
  <si>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</si>
  <si>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</si>
  <si>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</si>
  <si>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</si>
  <si>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</si>
  <si>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</si>
  <si>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</si>
  <si>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</si>
  <si>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</si>
  <si>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</si>
  <si>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</si>
  <si>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</si>
  <si>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</si>
  <si>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</si>
  <si>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</si>
  <si>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</si>
  <si>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</si>
  <si>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</si>
  <si>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</si>
  <si>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</si>
  <si>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</si>
  <si>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</si>
  <si>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</si>
  <si>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</si>
  <si>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</si>
  <si>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</si>
  <si>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</si>
  <si>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</si>
  <si>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</si>
  <si>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</si>
  <si>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</si>
  <si>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</si>
  <si>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</si>
  <si>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</si>
  <si>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</si>
  <si>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</si>
  <si>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</si>
  <si>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</si>
  <si>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</si>
  <si>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</si>
  <si>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</si>
  <si>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</si>
  <si>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</si>
  <si>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</si>
  <si>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</si>
  <si>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</si>
  <si>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</si>
  <si>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</si>
  <si>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</si>
  <si>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</si>
  <si>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</si>
  <si>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</si>
  <si>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</si>
  <si>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</si>
  <si>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</si>
  <si>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</si>
  <si>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</si>
  <si>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</si>
  <si>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</si>
  <si>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</si>
  <si>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</si>
  <si>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</si>
  <si>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</si>
  <si>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</si>
  <si>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</si>
  <si>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</si>
  <si>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</si>
  <si>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</si>
  <si>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</si>
  <si>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</si>
  <si>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</si>
  <si>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</si>
  <si>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</si>
  <si>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</si>
  <si>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</si>
  <si>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</si>
  <si>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</si>
  <si>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</si>
  <si>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</si>
  <si>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</si>
  <si>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</si>
  <si>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</si>
  <si>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</si>
  <si>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</si>
  <si>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</si>
  <si>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</si>
  <si>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</si>
  <si>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</si>
  <si>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</si>
  <si>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</si>
  <si>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</si>
  <si>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</si>
  <si>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</si>
  <si>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</si>
  <si>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</si>
  <si>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</si>
  <si>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</si>
  <si>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</si>
  <si>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</si>
  <si>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</si>
  <si>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</si>
  <si>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</si>
  <si>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</si>
  <si>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</si>
  <si>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</si>
  <si>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</si>
  <si>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</si>
  <si>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</si>
  <si>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</si>
  <si>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</si>
  <si>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</si>
  <si>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</si>
  <si>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</si>
  <si>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</si>
  <si>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</si>
  <si>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</si>
  <si>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</si>
  <si>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</si>
  <si>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</si>
  <si>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</si>
  <si>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</si>
  <si>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</si>
  <si>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</si>
  <si>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</si>
  <si>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</si>
  <si>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</si>
  <si>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</si>
  <si>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</si>
  <si>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</si>
  <si>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</si>
  <si>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</si>
  <si>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</si>
  <si>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</si>
  <si>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</si>
  <si>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</si>
  <si>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</si>
  <si>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</si>
  <si>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</si>
  <si>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</si>
  <si>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</si>
  <si>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</si>
  <si>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</si>
  <si>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</si>
  <si>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</si>
  <si>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</si>
  <si>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</si>
  <si>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</si>
  <si>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</si>
  <si>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</si>
  <si>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</si>
  <si>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</si>
  <si>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</si>
  <si>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</si>
  <si>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</si>
  <si>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</si>
  <si>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</si>
  <si>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</si>
  <si>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</si>
  <si>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</si>
  <si>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</si>
  <si>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</si>
  <si>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</si>
  <si>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</si>
  <si>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</si>
  <si>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</si>
  <si>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</si>
  <si>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</si>
  <si>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</si>
  <si>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</si>
  <si>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</si>
  <si>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</si>
  <si>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</si>
  <si>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</si>
  <si>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</si>
  <si>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</si>
  <si>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</si>
  <si>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</si>
  <si>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</si>
  <si>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</si>
  <si>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</si>
  <si>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</si>
  <si>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</si>
  <si>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</si>
  <si>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</si>
  <si>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</si>
  <si>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</si>
  <si>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</si>
  <si>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</si>
  <si>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</si>
  <si>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</si>
  <si>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</si>
  <si>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</si>
  <si>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</si>
  <si>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</si>
  <si>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</si>
  <si>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</si>
  <si>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</si>
  <si>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</si>
  <si>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</si>
  <si>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</si>
  <si>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</si>
  <si>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</si>
  <si>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</si>
  <si>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</si>
  <si>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</si>
  <si>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</si>
  <si>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</si>
  <si>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</si>
  <si>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</si>
  <si>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</si>
  <si>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</si>
  <si>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</si>
  <si>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</si>
  <si>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</si>
  <si>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</si>
  <si>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</si>
  <si>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</si>
  <si>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</si>
  <si>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</si>
  <si>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</si>
  <si>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</si>
  <si>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</si>
  <si>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</si>
  <si>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</si>
  <si>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</si>
  <si>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</si>
  <si>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</si>
  <si>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</si>
  <si>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</si>
  <si>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</si>
  <si>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</si>
  <si>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</si>
  <si>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</si>
  <si>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</si>
  <si>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</si>
  <si>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</si>
  <si>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</si>
  <si>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</si>
  <si>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</si>
  <si>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</si>
  <si>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</si>
  <si>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</si>
  <si>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</si>
  <si>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</si>
  <si>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</si>
  <si>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</si>
  <si>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</si>
  <si>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</si>
  <si>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</si>
  <si>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</si>
  <si>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</si>
  <si>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</si>
  <si>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</si>
  <si>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</si>
  <si>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</si>
  <si>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</si>
  <si>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</si>
  <si>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</si>
  <si>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</si>
  <si>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</si>
  <si>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</si>
  <si>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</si>
  <si>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</si>
  <si>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</si>
  <si>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</si>
  <si>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</si>
  <si>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</si>
  <si>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</si>
  <si>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</si>
  <si>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</si>
  <si>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</si>
  <si>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</si>
  <si>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</si>
  <si>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</si>
  <si>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</si>
  <si>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</si>
  <si>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</si>
  <si>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</si>
  <si>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</si>
  <si>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</si>
  <si>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</si>
  <si>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</si>
  <si>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</si>
  <si>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</si>
  <si>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</si>
  <si>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</si>
  <si>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</si>
  <si>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</si>
  <si>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</si>
  <si>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</si>
  <si>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</si>
  <si>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</si>
  <si>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</si>
  <si>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</si>
  <si>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</si>
  <si>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</si>
  <si>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</si>
  <si>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</si>
  <si>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</si>
  <si>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</si>
  <si>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</si>
  <si>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</si>
  <si>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</si>
  <si>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</si>
  <si>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</si>
  <si>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</si>
  <si>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</si>
  <si>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</si>
  <si>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</si>
  <si>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</si>
  <si>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</si>
  <si>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</si>
  <si>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</si>
  <si>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</si>
  <si>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</si>
  <si>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</si>
  <si>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</si>
  <si>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</si>
  <si>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</si>
  <si>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</si>
  <si>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</si>
  <si>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</si>
  <si>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</si>
  <si>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</si>
  <si>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</si>
  <si>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</si>
  <si>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</si>
  <si>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</si>
  <si>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</si>
  <si>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</si>
  <si>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</si>
  <si>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</si>
  <si>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</si>
  <si>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</si>
  <si>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</si>
  <si>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</si>
  <si>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</si>
  <si>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</si>
  <si>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</si>
  <si>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</si>
  <si>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</si>
  <si>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</si>
  <si>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</si>
  <si>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</si>
  <si>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</si>
  <si>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</si>
  <si>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</si>
  <si>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</si>
  <si>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</si>
  <si>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</si>
  <si>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</si>
  <si>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</si>
  <si>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</si>
  <si>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</si>
  <si>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</si>
  <si>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</si>
  <si>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</si>
  <si>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</si>
  <si>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</si>
  <si>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</si>
  <si>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</si>
  <si>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</si>
  <si>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</si>
  <si>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</si>
  <si>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</si>
  <si>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</si>
  <si>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</si>
  <si>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</si>
  <si>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</si>
  <si>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</si>
  <si>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</si>
  <si>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</si>
  <si>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</si>
  <si>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</si>
  <si>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</si>
  <si>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</si>
  <si>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</si>
  <si>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</si>
  <si>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</si>
  <si>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</si>
  <si>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</si>
  <si>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</si>
  <si>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</si>
  <si>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</si>
  <si>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</si>
  <si>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</si>
  <si>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</si>
  <si>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</si>
  <si>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</si>
  <si>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</si>
  <si>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</si>
  <si>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</si>
  <si>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</si>
  <si>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</si>
  <si>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</si>
  <si>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</si>
  <si>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</si>
  <si>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</si>
  <si>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</si>
  <si>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</si>
  <si>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</si>
  <si>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</si>
  <si>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</si>
  <si>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</si>
  <si>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</si>
  <si>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</si>
  <si>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</si>
  <si>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</si>
  <si>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</si>
  <si>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</si>
  <si>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</si>
  <si>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</si>
  <si>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</si>
  <si>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</si>
  <si>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</si>
  <si>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</si>
  <si>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</si>
  <si>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</si>
  <si>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</si>
  <si>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</si>
  <si>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</si>
  <si>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</si>
  <si>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</si>
  <si>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</si>
  <si>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</si>
  <si>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</si>
  <si>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</si>
  <si>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</si>
  <si>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</si>
  <si>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</si>
  <si>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</si>
  <si>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</si>
  <si>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</si>
  <si>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</si>
  <si>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</si>
  <si>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</si>
  <si>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</si>
  <si>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</si>
  <si>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</si>
  <si>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</si>
  <si>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</si>
  <si>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</si>
  <si>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</si>
  <si>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</si>
  <si>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</si>
  <si>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</si>
  <si>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</si>
  <si>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</si>
  <si>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</si>
  <si>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</si>
  <si>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</si>
  <si>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</si>
  <si>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</si>
  <si>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</si>
  <si>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</si>
  <si>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</si>
  <si>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</si>
  <si>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</si>
  <si>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</si>
  <si>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</si>
  <si>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</si>
  <si>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</si>
  <si>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</si>
  <si>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</si>
  <si>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</si>
  <si>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</si>
  <si>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</si>
  <si>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</si>
  <si>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</si>
  <si>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</si>
  <si>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</si>
  <si>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</si>
  <si>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</si>
  <si>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</si>
  <si>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</si>
  <si>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</si>
  <si>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</si>
  <si>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</si>
  <si>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</si>
  <si>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</si>
  <si>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</si>
  <si>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</si>
  <si>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</si>
  <si>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</si>
  <si>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</si>
  <si>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</si>
  <si>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</si>
  <si>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</si>
  <si>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</si>
  <si>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</si>
  <si>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</si>
  <si>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</si>
  <si>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</si>
  <si>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</si>
  <si>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</si>
  <si>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</si>
  <si>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</si>
  <si>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</si>
  <si>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</si>
  <si>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</si>
  <si>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</si>
  <si>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</si>
  <si>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</si>
  <si>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</si>
  <si>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</si>
  <si>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</si>
  <si>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</si>
  <si>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</si>
  <si>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</si>
  <si>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</si>
  <si>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</si>
  <si>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</si>
  <si>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</si>
  <si>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</si>
  <si>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</si>
  <si>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</si>
  <si>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</si>
  <si>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</si>
  <si>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</si>
  <si>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</si>
  <si>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</si>
  <si>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</si>
  <si>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</si>
  <si>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</si>
  <si>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</si>
  <si>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</si>
  <si>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</si>
  <si>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</si>
  <si>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</si>
  <si>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</si>
  <si>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</si>
  <si>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</si>
  <si>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</si>
  <si>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</si>
  <si>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</si>
  <si>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</si>
  <si>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</si>
  <si>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</si>
  <si>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</si>
  <si>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</si>
  <si>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</si>
  <si>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</si>
  <si>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</si>
  <si>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</si>
  <si>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</si>
  <si>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</si>
  <si>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</si>
  <si>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</si>
  <si>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</si>
  <si>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</si>
  <si>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</si>
  <si>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</si>
  <si>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</si>
  <si>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</si>
  <si>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</si>
  <si>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</si>
  <si>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</si>
  <si>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</si>
  <si>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</si>
  <si>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</si>
  <si>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</si>
  <si>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</si>
  <si>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</si>
  <si>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</si>
  <si>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</si>
  <si>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</si>
  <si>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</si>
  <si>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</si>
  <si>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</si>
  <si>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</si>
  <si>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</si>
  <si>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</si>
  <si>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</si>
  <si>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</si>
  <si>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</si>
  <si>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</si>
  <si>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</si>
  <si>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</si>
  <si>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</si>
  <si>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</si>
  <si>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</si>
  <si>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</si>
  <si>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</si>
  <si>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</si>
  <si>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</si>
  <si>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</si>
  <si>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</si>
  <si>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</si>
  <si>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</si>
  <si>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</si>
  <si>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</si>
  <si>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</si>
  <si>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</si>
  <si>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</si>
  <si>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</si>
  <si>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</si>
  <si>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</si>
  <si>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</si>
  <si>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</si>
  <si>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</si>
  <si>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</si>
  <si>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</si>
  <si>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</si>
  <si>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</si>
  <si>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</si>
  <si>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</si>
  <si>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</si>
  <si>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</si>
  <si>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</si>
  <si>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</si>
  <si>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</si>
  <si>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</si>
  <si>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</si>
  <si>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</si>
  <si>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</si>
  <si>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</si>
  <si>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</si>
  <si>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</si>
  <si>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</si>
  <si>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</si>
  <si>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</si>
  <si>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</si>
  <si>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</si>
  <si>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</si>
  <si>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</si>
  <si>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</si>
  <si>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</si>
  <si>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</si>
  <si>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</si>
  <si>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</si>
  <si>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</si>
  <si>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</si>
  <si>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</si>
  <si>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</si>
  <si>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</si>
  <si>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</si>
  <si>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</si>
  <si>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</si>
  <si>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</si>
  <si>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</si>
  <si>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</si>
  <si>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</si>
  <si>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</si>
  <si>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</si>
  <si>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</si>
  <si>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</si>
  <si>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</si>
  <si>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</si>
  <si>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</si>
  <si>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</si>
  <si>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</si>
  <si>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</si>
  <si>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</si>
  <si>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</si>
  <si>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</si>
  <si>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</si>
  <si>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</si>
  <si>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</si>
  <si>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</si>
  <si>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</si>
  <si>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</si>
  <si>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</si>
  <si>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</si>
  <si>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</si>
  <si>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</si>
  <si>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</si>
  <si>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</si>
  <si>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</si>
  <si>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</si>
  <si>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</si>
  <si>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</si>
  <si>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</si>
  <si>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</si>
  <si>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</si>
  <si>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</si>
  <si>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</si>
  <si>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</si>
  <si>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</si>
  <si>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</si>
  <si>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</si>
  <si>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</si>
  <si>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</si>
  <si>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</si>
  <si>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</si>
  <si>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</si>
  <si>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</si>
  <si>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</si>
  <si>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</si>
  <si>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</si>
  <si>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</si>
  <si>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</si>
  <si>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</si>
  <si>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</si>
  <si>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</si>
  <si>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</si>
  <si>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</si>
  <si>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</si>
  <si>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</si>
  <si>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</si>
  <si>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</si>
  <si>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</si>
  <si>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</si>
  <si>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</si>
  <si>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</si>
  <si>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</si>
  <si>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</si>
  <si>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</si>
  <si>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</si>
  <si>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</si>
  <si>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</si>
  <si>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</si>
  <si>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</si>
  <si>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</si>
  <si>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</si>
  <si>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</si>
  <si>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</si>
  <si>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</si>
  <si>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</si>
  <si>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</si>
  <si>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</si>
  <si>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</si>
  <si>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</si>
  <si>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</si>
  <si>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</si>
  <si>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</si>
  <si>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</si>
  <si>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</si>
  <si>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</si>
  <si>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</si>
  <si>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</si>
  <si>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</si>
  <si>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</si>
  <si>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</si>
  <si>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</si>
  <si>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</si>
  <si>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</si>
  <si>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</si>
  <si>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</si>
  <si>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</si>
  <si>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</si>
  <si>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</si>
  <si>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</si>
  <si>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</si>
  <si>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</si>
  <si>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</si>
  <si>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</si>
  <si>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</si>
  <si>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</si>
  <si>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</si>
  <si>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</si>
  <si>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</si>
  <si>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</si>
  <si>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</si>
  <si>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</si>
  <si>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</si>
  <si>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</si>
  <si>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</si>
  <si>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</si>
  <si>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</si>
  <si>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</si>
  <si>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</si>
  <si>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</si>
  <si>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</si>
  <si>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</si>
  <si>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</si>
  <si>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</si>
  <si>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</si>
  <si>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</si>
  <si>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</si>
  <si>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</si>
  <si>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</si>
  <si>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</si>
  <si>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</si>
  <si>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</si>
  <si>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</si>
  <si>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</si>
  <si>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</si>
  <si>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</si>
  <si>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</si>
  <si>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</si>
  <si>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</si>
  <si>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</si>
  <si>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</si>
  <si>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</si>
  <si>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</si>
  <si>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</si>
  <si>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</si>
  <si>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</si>
  <si>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</si>
  <si>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</si>
  <si>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</si>
  <si>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</si>
  <si>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</si>
  <si>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</si>
  <si>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</si>
  <si>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</si>
  <si>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</si>
  <si>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</si>
  <si>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</si>
  <si>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</si>
  <si>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</si>
  <si>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</si>
  <si>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</si>
  <si>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</si>
  <si>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</si>
  <si>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</si>
  <si>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</si>
  <si>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</si>
  <si>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</si>
  <si>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</si>
  <si>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</si>
  <si>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</si>
  <si>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</si>
  <si>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</si>
  <si>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</si>
  <si>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</si>
  <si>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</si>
  <si>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</si>
  <si>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</si>
  <si>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</si>
  <si>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</si>
  <si>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</si>
  <si>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</si>
  <si>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</si>
  <si>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</si>
  <si>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</si>
  <si>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</si>
  <si>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</si>
  <si>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</si>
  <si>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</si>
  <si>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</si>
  <si>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</si>
  <si>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</si>
  <si>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</si>
  <si>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</si>
  <si>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</si>
  <si>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</si>
  <si>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</si>
  <si>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</si>
  <si>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</si>
  <si>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</si>
  <si>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</si>
  <si>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</si>
  <si>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</si>
  <si>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</si>
  <si>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</si>
  <si>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</si>
  <si>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</si>
  <si>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</si>
  <si>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</si>
  <si>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</si>
  <si>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</si>
  <si>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</si>
  <si>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</si>
  <si>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</si>
  <si>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</si>
  <si>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</si>
  <si>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</si>
  <si>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</si>
  <si>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</si>
  <si>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</si>
  <si>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</si>
  <si>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</si>
  <si>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</si>
  <si>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</si>
  <si>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</si>
  <si>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</si>
  <si>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</si>
  <si>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</si>
  <si>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</si>
  <si>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</si>
  <si>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</si>
  <si>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</si>
  <si>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</si>
  <si>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</si>
  <si>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</si>
  <si>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</si>
  <si>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</si>
  <si>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</si>
  <si>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</si>
  <si>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</si>
  <si>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</si>
  <si>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</si>
  <si>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</si>
  <si>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</si>
  <si>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</si>
  <si>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</si>
  <si>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</si>
  <si>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</si>
  <si>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</si>
  <si>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</si>
  <si>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</si>
  <si>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</si>
  <si>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</si>
  <si>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</si>
  <si>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</si>
  <si>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</si>
  <si>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</si>
  <si>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</si>
  <si>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</si>
  <si>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</si>
  <si>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</si>
  <si>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</si>
  <si>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</si>
  <si>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</si>
  <si>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</si>
  <si>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</si>
  <si>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</si>
  <si>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</si>
  <si>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</si>
  <si>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</si>
  <si>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</si>
  <si>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</si>
  <si>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</si>
  <si>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</si>
  <si>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</si>
  <si>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</si>
  <si>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</si>
  <si>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</si>
  <si>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</si>
  <si>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</si>
  <si>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</si>
  <si>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</si>
  <si>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</si>
  <si>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</si>
  <si>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</si>
  <si>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</si>
  <si>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</si>
  <si>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</si>
  <si>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</si>
  <si>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</si>
  <si>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</si>
  <si>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</si>
  <si>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</si>
  <si>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</si>
  <si>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</si>
  <si>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</si>
  <si>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</si>
  <si>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</si>
  <si>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</si>
  <si>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</si>
  <si>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</si>
  <si>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</si>
  <si>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</si>
  <si>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</si>
  <si>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</si>
  <si>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</si>
  <si>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</si>
  <si>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</si>
  <si>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</si>
  <si>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</si>
  <si>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</si>
  <si>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</si>
  <si>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</si>
  <si>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</si>
  <si>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</si>
  <si>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</si>
  <si>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</si>
  <si>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</si>
  <si>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</si>
  <si>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</si>
  <si>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</si>
  <si>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</si>
  <si>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</si>
  <si>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</si>
  <si>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</si>
  <si>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</si>
  <si>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</si>
  <si>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</si>
  <si>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</si>
  <si>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</si>
  <si>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</si>
  <si>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</si>
  <si>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</si>
  <si>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</si>
  <si>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</si>
  <si>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</si>
  <si>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</si>
  <si>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</si>
  <si>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</si>
  <si>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</si>
  <si>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</si>
  <si>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</si>
  <si>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</si>
  <si>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</si>
  <si>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</si>
  <si>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</si>
  <si>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</si>
  <si>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</si>
  <si>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</si>
  <si>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</si>
  <si>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</si>
  <si>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</si>
  <si>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</si>
  <si>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</si>
  <si>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</si>
  <si>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</si>
  <si>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</si>
  <si>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</si>
  <si>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</si>
  <si>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</si>
  <si>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</si>
  <si>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</si>
  <si>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</si>
  <si>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</si>
  <si>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</si>
  <si>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</si>
  <si>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</si>
  <si>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</si>
  <si>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</si>
  <si>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</si>
  <si>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</si>
  <si>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</si>
  <si>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</si>
  <si>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</si>
  <si>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</si>
  <si>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</si>
  <si>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</si>
  <si>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</si>
  <si>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</si>
  <si>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</si>
  <si>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</si>
  <si>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</si>
  <si>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</si>
  <si>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</si>
  <si>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</si>
  <si>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</si>
  <si>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</si>
  <si>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</si>
  <si>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</si>
  <si>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</si>
  <si>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</si>
  <si>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</si>
  <si>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</si>
  <si>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</si>
  <si>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</si>
  <si>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</si>
  <si>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</si>
  <si>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</si>
  <si>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</si>
  <si>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</si>
  <si>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</si>
  <si>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</si>
  <si>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</si>
  <si>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</si>
  <si>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</si>
  <si>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</si>
  <si>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</si>
  <si>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</si>
  <si>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</si>
  <si>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</si>
  <si>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</si>
  <si>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</si>
  <si>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</si>
  <si>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</si>
  <si>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</si>
  <si>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</si>
  <si>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</si>
  <si>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</si>
  <si>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</si>
  <si>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</si>
  <si>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</si>
  <si>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</si>
  <si>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</si>
  <si>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</si>
  <si>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</si>
  <si>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</si>
  <si>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</si>
  <si>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</si>
  <si>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</si>
  <si>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</si>
  <si>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</si>
  <si>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</si>
  <si>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</si>
  <si>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</si>
  <si>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</si>
  <si>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</si>
  <si>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</si>
  <si>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</si>
  <si>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</si>
  <si>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</si>
  <si>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</si>
  <si>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</si>
  <si>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</si>
  <si>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</si>
  <si>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</si>
  <si>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</si>
  <si>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</si>
  <si>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</si>
  <si>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</si>
  <si>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</si>
  <si>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</si>
  <si>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</si>
  <si>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</si>
  <si>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</si>
  <si>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</si>
  <si>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</si>
  <si>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</si>
  <si>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</si>
  <si>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</si>
  <si>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</si>
  <si>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</si>
  <si>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</si>
  <si>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</si>
  <si>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</si>
  <si>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</si>
  <si>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</si>
  <si>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</si>
  <si>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</si>
  <si>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</si>
  <si>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</si>
  <si>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</si>
  <si>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</si>
  <si>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</si>
  <si>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</si>
  <si>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</si>
  <si>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</si>
  <si>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</si>
  <si>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</si>
  <si>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</si>
  <si>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</si>
  <si>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</si>
  <si>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</si>
  <si>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</si>
  <si>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</si>
  <si>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</si>
  <si>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</si>
  <si>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</si>
  <si>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</si>
  <si>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</si>
  <si>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</si>
  <si>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</si>
  <si>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</si>
  <si>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</si>
  <si>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</si>
  <si>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</si>
  <si>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</si>
  <si>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</si>
  <si>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</si>
  <si>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</si>
  <si>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</si>
  <si>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</si>
  <si>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</si>
  <si>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</si>
  <si>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</si>
  <si>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</si>
  <si>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</si>
  <si>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</si>
  <si>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</si>
  <si>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</si>
  <si>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</si>
  <si>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</si>
  <si>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</si>
  <si>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</si>
  <si>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</si>
  <si>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</si>
  <si>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</si>
  <si>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</si>
  <si>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</si>
  <si>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</si>
  <si>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</si>
  <si>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</si>
  <si>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</si>
  <si>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</si>
  <si>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</si>
  <si>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</si>
  <si>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</si>
  <si>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</si>
  <si>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</si>
  <si>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</si>
  <si>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</si>
  <si>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</si>
  <si>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</si>
  <si>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</si>
  <si>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</si>
  <si>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</si>
  <si>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</si>
  <si>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</si>
  <si>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</si>
  <si>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</si>
  <si>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</si>
  <si>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</si>
  <si>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</si>
  <si>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</si>
  <si>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</si>
  <si>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</si>
  <si>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</si>
  <si>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</si>
  <si>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</si>
  <si>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</si>
  <si>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</si>
  <si>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</si>
  <si>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</si>
  <si>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</si>
  <si>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</si>
  <si>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</si>
  <si>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</si>
  <si>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</si>
  <si>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</si>
  <si>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</si>
  <si>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</si>
  <si>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</si>
  <si>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</si>
  <si>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</si>
  <si>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</si>
  <si>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</si>
  <si>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</si>
  <si>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</si>
  <si>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</si>
  <si>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</si>
  <si>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</si>
  <si>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</si>
  <si>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</si>
  <si>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</si>
  <si>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</si>
  <si>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</si>
  <si>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</si>
  <si>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</si>
  <si>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</si>
  <si>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</si>
  <si>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</si>
  <si>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</si>
  <si>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</si>
  <si>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</si>
  <si>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</si>
  <si>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</si>
  <si>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</si>
  <si>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</si>
  <si>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</si>
  <si>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</si>
  <si>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</si>
  <si>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</si>
  <si>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</si>
  <si>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</si>
  <si>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</si>
  <si>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</si>
  <si>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</si>
  <si>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</si>
  <si>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</si>
  <si>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</si>
  <si>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</si>
  <si>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</si>
  <si>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</si>
  <si>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</si>
  <si>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</si>
  <si>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</si>
  <si>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</si>
  <si>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</si>
  <si>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</si>
  <si>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</si>
  <si>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</si>
  <si>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</si>
  <si>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</si>
  <si>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</si>
  <si>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</si>
  <si>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</si>
  <si>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</si>
  <si>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</si>
  <si>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</si>
  <si>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</si>
  <si>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</si>
  <si>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</si>
  <si>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</si>
  <si>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</si>
  <si>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</si>
  <si>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</si>
  <si>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</si>
  <si>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</si>
  <si>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</si>
  <si>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</si>
  <si>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</si>
  <si>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</si>
  <si>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</si>
  <si>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</si>
  <si>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</si>
  <si>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</si>
  <si>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</si>
  <si>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</si>
  <si>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</si>
  <si>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</si>
  <si>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</si>
  <si>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</si>
  <si>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</si>
  <si>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</si>
  <si>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</si>
  <si>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</si>
  <si>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</si>
  <si>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</si>
  <si>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</si>
  <si>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</si>
  <si>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</si>
  <si>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</si>
  <si>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</si>
  <si>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</si>
  <si>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</si>
  <si>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</si>
  <si>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</si>
  <si>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</si>
  <si>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</si>
  <si>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</si>
  <si>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</si>
  <si>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</si>
  <si>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</si>
  <si>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</si>
  <si>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</si>
  <si>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</si>
  <si>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</si>
  <si>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</si>
  <si>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</si>
  <si>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</si>
  <si>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</si>
  <si>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</si>
  <si>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</si>
  <si>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</si>
  <si>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</si>
  <si>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</si>
  <si>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</si>
  <si>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</si>
  <si>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</si>
  <si>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</si>
  <si>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</si>
  <si>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</si>
  <si>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</si>
  <si>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</si>
  <si>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</si>
  <si>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</si>
  <si>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</si>
  <si>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</si>
  <si>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</si>
  <si>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</si>
  <si>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</si>
  <si>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</si>
  <si>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</si>
  <si>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</si>
  <si>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</si>
  <si>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</si>
  <si>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</si>
  <si>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</si>
  <si>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</si>
  <si>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</si>
  <si>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</si>
  <si>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</si>
  <si>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</si>
  <si>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</si>
  <si>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</si>
  <si>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</si>
  <si>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</si>
  <si>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</si>
  <si>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</si>
  <si>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</si>
  <si>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</si>
  <si>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</si>
  <si>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</si>
  <si>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</si>
  <si>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</si>
  <si>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</si>
  <si>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</si>
  <si>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</si>
  <si>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</si>
  <si>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</si>
  <si>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</si>
  <si>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</si>
  <si>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</si>
  <si>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</si>
  <si>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</si>
  <si>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</si>
  <si>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</si>
  <si>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</si>
  <si>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</si>
  <si>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</si>
  <si>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</si>
  <si>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</si>
  <si>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</si>
  <si>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</si>
  <si>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</si>
  <si>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</si>
  <si>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</si>
  <si>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</si>
  <si>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</si>
  <si>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</si>
  <si>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</si>
  <si>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</si>
  <si>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</si>
  <si>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</si>
  <si>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</si>
  <si>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</si>
  <si>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</si>
  <si>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</si>
  <si>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</si>
  <si>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</si>
  <si>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</si>
  <si>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</si>
  <si>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</si>
  <si>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</si>
  <si>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</si>
  <si>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</si>
  <si>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</si>
  <si>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</si>
  <si>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</si>
  <si>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</si>
  <si>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</si>
  <si>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</si>
  <si>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</si>
  <si>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</si>
  <si>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</si>
  <si>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</si>
  <si>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</si>
  <si>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</si>
  <si>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</si>
  <si>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</si>
  <si>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</si>
  <si>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</si>
  <si>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</si>
  <si>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</si>
  <si>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</si>
  <si>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</si>
  <si>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</si>
  <si>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</si>
  <si>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</si>
  <si>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</si>
  <si>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</si>
  <si>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</si>
  <si>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</si>
  <si>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</si>
  <si>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</si>
  <si>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</si>
  <si>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</si>
  <si>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</si>
  <si>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</si>
  <si>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</si>
  <si>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</si>
  <si>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</si>
  <si>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</si>
  <si>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</si>
  <si>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</si>
  <si>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</si>
  <si>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</si>
  <si>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</si>
  <si>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</si>
  <si>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</si>
  <si>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</si>
  <si>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</si>
  <si>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</si>
  <si>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</si>
  <si>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</si>
  <si>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</si>
  <si>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</si>
  <si>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</si>
  <si>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</si>
  <si>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</si>
  <si>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</si>
  <si>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</si>
  <si>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</si>
  <si>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</si>
  <si>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</si>
  <si>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</si>
  <si>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</si>
  <si>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</si>
  <si>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</si>
  <si>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</si>
  <si>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</si>
  <si>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</si>
  <si>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</si>
  <si>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</si>
  <si>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</si>
  <si>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</si>
  <si>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</si>
  <si>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</si>
  <si>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</si>
  <si>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</si>
  <si>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</si>
  <si>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</si>
  <si>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</si>
  <si>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</si>
  <si>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</si>
  <si>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</si>
  <si>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</si>
  <si>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</si>
  <si>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</si>
  <si>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</si>
  <si>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</si>
  <si>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</si>
  <si>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</si>
  <si>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</si>
  <si>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</si>
  <si>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</si>
  <si>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</si>
  <si>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</si>
  <si>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</si>
  <si>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</si>
  <si>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</si>
  <si>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</si>
  <si>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</si>
  <si>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</si>
  <si>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</si>
  <si>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</si>
  <si>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</si>
  <si>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</si>
  <si>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</si>
  <si>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</si>
  <si>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</si>
  <si>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</si>
  <si>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</si>
  <si>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</si>
  <si>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</si>
  <si>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</si>
  <si>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</si>
  <si>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</si>
  <si>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</si>
  <si>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</si>
  <si>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</si>
  <si>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</si>
  <si>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</si>
  <si>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</si>
  <si>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</si>
  <si>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</si>
  <si>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</si>
  <si>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</si>
  <si>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</si>
  <si>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</si>
  <si>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</si>
  <si>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</si>
  <si>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</si>
  <si>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</si>
  <si>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</si>
  <si>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</si>
  <si>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</si>
  <si>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</si>
  <si>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</si>
  <si>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</si>
  <si>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</si>
  <si>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</si>
  <si>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</si>
  <si>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</si>
  <si>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</si>
  <si>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</si>
  <si>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</si>
  <si>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</si>
  <si>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</si>
  <si>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</si>
  <si>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</si>
  <si>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</si>
  <si>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</si>
  <si>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</si>
  <si>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</si>
  <si>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</si>
  <si>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</si>
  <si>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</si>
  <si>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</si>
  <si>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</si>
  <si>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</si>
  <si>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</si>
  <si>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</si>
  <si>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</si>
  <si>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</si>
  <si>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</si>
  <si>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</si>
  <si>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</si>
  <si>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</si>
  <si>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</si>
  <si>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</si>
  <si>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</si>
  <si>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</si>
  <si>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</si>
  <si>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</si>
  <si>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</si>
  <si>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</si>
  <si>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</si>
  <si>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</si>
  <si>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</si>
  <si>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</si>
  <si>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</si>
  <si>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</si>
  <si>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</si>
  <si>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</si>
  <si>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</si>
  <si>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</si>
  <si>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</si>
  <si>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</si>
  <si>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</si>
  <si>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</si>
  <si>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</si>
  <si>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</si>
  <si>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</si>
  <si>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</si>
  <si>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</si>
  <si>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</si>
  <si>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</si>
  <si>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</si>
  <si>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</si>
  <si>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</si>
  <si>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</si>
  <si>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</si>
  <si>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</si>
  <si>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</si>
  <si>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</si>
  <si>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</si>
  <si>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</si>
  <si>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</si>
  <si>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</si>
  <si>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</si>
  <si>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</si>
  <si>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</si>
  <si>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</si>
  <si>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</si>
  <si>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</si>
  <si>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</si>
  <si>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</si>
  <si>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</si>
  <si>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</si>
  <si>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</si>
  <si>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</si>
  <si>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</si>
  <si>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</si>
  <si>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</si>
  <si>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</si>
  <si>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</si>
  <si>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</si>
  <si>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</si>
  <si>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</si>
  <si>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</si>
  <si>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</si>
  <si>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</si>
  <si>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</si>
  <si>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</si>
  <si>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</si>
  <si>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</si>
  <si>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</si>
  <si>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</si>
  <si>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</si>
  <si>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</si>
  <si>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</si>
  <si>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</si>
  <si>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</si>
  <si>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</si>
  <si>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</si>
  <si>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</si>
  <si>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</si>
  <si>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</si>
  <si>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</si>
  <si>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</si>
  <si>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</si>
  <si>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</si>
  <si>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</si>
  <si>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</si>
  <si>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</si>
  <si>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</si>
  <si>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</si>
  <si>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</si>
  <si>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</si>
  <si>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</si>
  <si>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</si>
  <si>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</si>
  <si>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</si>
  <si>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</si>
  <si>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</si>
  <si>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</si>
  <si>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</si>
  <si>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</si>
  <si>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</si>
  <si>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</si>
  <si>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</si>
  <si>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</si>
  <si>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</si>
  <si>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</si>
  <si>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</si>
  <si>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</si>
  <si>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</si>
  <si>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</si>
  <si>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</si>
  <si>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</si>
  <si>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</si>
  <si>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</si>
  <si>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</si>
  <si>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</si>
  <si>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</si>
  <si>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</si>
  <si>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</si>
  <si>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</si>
  <si>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</si>
  <si>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</si>
  <si>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</si>
  <si>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</si>
  <si>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</si>
  <si>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</si>
  <si>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</si>
  <si>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</si>
  <si>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</si>
  <si>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</si>
  <si>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</si>
  <si>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</si>
  <si>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</si>
  <si>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</si>
  <si>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</si>
  <si>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</si>
  <si>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</si>
  <si>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</si>
  <si>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</si>
  <si>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</si>
  <si>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</si>
  <si>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</si>
  <si>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</si>
  <si>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</si>
  <si>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</si>
  <si>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</si>
  <si>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</si>
  <si>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</si>
  <si>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</si>
  <si>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</si>
  <si>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</si>
  <si>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</si>
  <si>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</si>
  <si>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</si>
  <si>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</si>
  <si>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</si>
  <si>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</si>
  <si>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</si>
  <si>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</si>
  <si>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</si>
  <si>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</si>
  <si>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</si>
  <si>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</si>
  <si>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</si>
  <si>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</si>
  <si>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</si>
  <si>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</si>
  <si>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</si>
  <si>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</si>
  <si>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</si>
  <si>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</si>
  <si>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</si>
  <si>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</si>
  <si>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</si>
  <si>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</si>
  <si>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</si>
  <si>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</si>
  <si>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</si>
  <si>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</si>
  <si>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</si>
  <si>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</si>
  <si>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</si>
  <si>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</si>
  <si>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</si>
  <si>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</si>
  <si>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</si>
  <si>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</si>
  <si>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</si>
  <si>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</si>
  <si>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</si>
  <si>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</si>
  <si>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</si>
  <si>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</si>
  <si>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</si>
  <si>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</si>
  <si>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</si>
  <si>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</si>
  <si>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</si>
  <si>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</si>
  <si>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</si>
  <si>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</si>
  <si>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</si>
  <si>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</si>
  <si>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</si>
  <si>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</si>
  <si>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</si>
  <si>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</si>
  <si>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</si>
  <si>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</si>
  <si>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</si>
  <si>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</si>
  <si>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</si>
  <si>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</si>
  <si>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</si>
  <si>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</si>
  <si>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</si>
  <si>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</si>
  <si>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</si>
  <si>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</si>
  <si>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</si>
  <si>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</si>
  <si>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</si>
  <si>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</si>
  <si>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</si>
  <si>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</si>
  <si>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</si>
  <si>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</si>
  <si>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</si>
  <si>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</si>
  <si>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</si>
  <si>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</si>
  <si>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</si>
  <si>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</si>
  <si>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</si>
  <si>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</si>
  <si>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</si>
  <si>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</si>
  <si>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</si>
  <si>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</si>
  <si>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</si>
  <si>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</si>
  <si>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</si>
  <si>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</si>
  <si>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</si>
  <si>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</si>
  <si>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</si>
  <si>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</si>
  <si>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</si>
  <si>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</si>
  <si>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</si>
  <si>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</si>
  <si>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</si>
  <si>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</si>
  <si>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</si>
  <si>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</si>
  <si>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</si>
  <si>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</si>
  <si>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</si>
  <si>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</si>
  <si>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</si>
  <si>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</si>
  <si>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</si>
  <si>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</si>
  <si>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</si>
  <si>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</si>
  <si>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</si>
  <si>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</si>
  <si>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</si>
  <si>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</si>
  <si>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</si>
  <si>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</si>
  <si>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</si>
  <si>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</si>
  <si>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</si>
  <si>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</si>
  <si>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</si>
  <si>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</si>
  <si>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</si>
  <si>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</si>
  <si>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</si>
  <si>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</si>
  <si>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</si>
  <si>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</si>
  <si>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</si>
  <si>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</si>
  <si>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</si>
  <si>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</si>
  <si>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</si>
  <si>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</si>
  <si>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</si>
  <si>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</si>
  <si>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</si>
  <si>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</si>
  <si>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</si>
  <si>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</si>
  <si>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</si>
  <si>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</si>
  <si>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</si>
  <si>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</si>
  <si>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</si>
  <si>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</si>
  <si>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</si>
  <si>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</si>
  <si>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</si>
  <si>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</si>
  <si>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</si>
  <si>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</si>
  <si>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</si>
  <si>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</si>
  <si>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</si>
  <si>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</si>
  <si>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</si>
  <si>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</si>
  <si>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</si>
  <si>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</si>
  <si>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</si>
  <si>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</si>
  <si>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</si>
  <si>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</si>
  <si>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</si>
  <si>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</si>
  <si>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</si>
  <si>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</si>
  <si>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</si>
  <si>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</si>
  <si>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</si>
  <si>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</si>
  <si>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</si>
  <si>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</si>
  <si>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</si>
  <si>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</si>
  <si>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</si>
  <si>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</si>
  <si>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</si>
  <si>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</si>
  <si>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</si>
  <si>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</si>
  <si>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</si>
  <si>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</si>
  <si>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</si>
  <si>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</si>
  <si>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</si>
  <si>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</si>
  <si>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</si>
  <si>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</si>
  <si>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</si>
  <si>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</si>
  <si>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</si>
  <si>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</si>
  <si>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</si>
  <si>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</si>
  <si>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</si>
  <si>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</si>
  <si>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</si>
  <si>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</si>
  <si>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</si>
  <si>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</si>
  <si>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</si>
  <si>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</si>
  <si>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</si>
  <si>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</si>
  <si>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</si>
  <si>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</si>
  <si>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</si>
  <si>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</si>
  <si>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</si>
  <si>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</si>
  <si>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</si>
  <si>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</si>
  <si>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</si>
  <si>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</si>
  <si>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</si>
  <si>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</si>
  <si>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</si>
  <si>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</si>
  <si>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</si>
  <si>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</si>
  <si>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</si>
  <si>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</si>
  <si>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</si>
  <si>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</si>
  <si>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</si>
  <si>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</si>
  <si>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</si>
  <si>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</si>
  <si>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</si>
  <si>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</si>
  <si>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</si>
  <si>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</si>
  <si>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</si>
  <si>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</si>
  <si>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</si>
  <si>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</si>
  <si>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</si>
  <si>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</si>
  <si>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</si>
  <si>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</si>
  <si>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</si>
  <si>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</si>
  <si>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</si>
  <si>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</si>
  <si>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</si>
  <si>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</si>
  <si>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</si>
  <si>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</si>
  <si>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</si>
  <si>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</si>
  <si>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</si>
  <si>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</si>
  <si>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</si>
  <si>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</si>
  <si>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</si>
  <si>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</si>
  <si>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</si>
  <si>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</si>
  <si>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</si>
  <si>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</si>
  <si>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</si>
  <si>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</si>
  <si>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</si>
  <si>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</si>
  <si>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</si>
  <si>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</si>
  <si>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</si>
  <si>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</si>
  <si>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</si>
  <si>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</si>
  <si>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</si>
  <si>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</si>
  <si>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</si>
  <si>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</si>
  <si>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</si>
  <si>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</si>
  <si>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</si>
  <si>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</si>
  <si>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</si>
  <si>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</si>
  <si>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</si>
  <si>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</si>
  <si>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</si>
  <si>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</si>
  <si>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</si>
  <si>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</si>
  <si>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</si>
  <si>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</si>
  <si>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</si>
  <si>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</si>
  <si>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</si>
  <si>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</si>
  <si>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</si>
  <si>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</si>
  <si>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</si>
  <si>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</si>
  <si>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</si>
  <si>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</si>
  <si>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</si>
  <si>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</si>
  <si>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</si>
  <si>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</si>
  <si>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</si>
  <si>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</si>
  <si>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</si>
  <si>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</si>
  <si>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</si>
  <si>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</si>
  <si>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</si>
  <si>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</si>
  <si>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</si>
  <si>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</si>
  <si>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</si>
  <si>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</si>
  <si>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</si>
  <si>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</si>
  <si>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</si>
  <si>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</si>
  <si>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</si>
  <si>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</si>
  <si>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</si>
  <si>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</si>
  <si>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</si>
  <si>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</si>
  <si>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</si>
  <si>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</si>
  <si>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</si>
  <si>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</si>
  <si>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</si>
  <si>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</si>
  <si>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</si>
  <si>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</si>
  <si>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</si>
  <si>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</si>
  <si>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</si>
  <si>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</si>
  <si>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</si>
  <si>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</si>
  <si>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</si>
  <si>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</si>
  <si>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</si>
  <si>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</si>
  <si>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</si>
  <si>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</si>
  <si>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</si>
  <si>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</si>
  <si>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</si>
  <si>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</si>
  <si>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</si>
  <si>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</si>
  <si>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</si>
  <si>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</si>
  <si>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</si>
  <si>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</si>
  <si>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</si>
  <si>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</si>
  <si>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</si>
  <si>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</si>
  <si>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</si>
  <si>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</si>
  <si>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</si>
  <si>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</si>
  <si>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</si>
  <si>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</si>
  <si>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</si>
  <si>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</si>
  <si>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</si>
  <si>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</si>
  <si>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</si>
  <si>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</si>
  <si>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</si>
  <si>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</si>
  <si>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</si>
  <si>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</si>
  <si>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</si>
  <si>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</si>
  <si>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</si>
  <si>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</si>
  <si>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</si>
  <si>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</si>
  <si>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</si>
  <si>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</si>
  <si>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</si>
  <si>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</si>
  <si>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</si>
  <si>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</si>
  <si>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</si>
  <si>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</si>
  <si>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</si>
  <si>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</si>
  <si>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</si>
  <si>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</si>
  <si>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</si>
  <si>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</si>
  <si>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</si>
  <si>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</si>
  <si>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</si>
  <si>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</si>
  <si>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</si>
  <si>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</si>
  <si>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</si>
  <si>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</si>
  <si>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</si>
  <si>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</si>
  <si>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</si>
  <si>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</si>
  <si>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</si>
  <si>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</si>
  <si>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</si>
  <si>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</si>
  <si>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</si>
  <si>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</si>
  <si>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</si>
  <si>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</si>
  <si>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</si>
  <si>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</si>
  <si>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</si>
  <si>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</si>
  <si>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</si>
  <si>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</si>
  <si>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</si>
  <si>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</si>
  <si>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</si>
  <si>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</si>
  <si>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</si>
  <si>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</si>
  <si>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</si>
  <si>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</si>
  <si>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</si>
  <si>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</si>
  <si>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</si>
  <si>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</si>
  <si>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</si>
  <si>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</si>
  <si>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</si>
  <si>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</si>
  <si>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</si>
  <si>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</si>
  <si>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</si>
  <si>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</si>
  <si>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</si>
  <si>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</si>
  <si>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</si>
  <si>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</si>
  <si>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</si>
  <si>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</si>
  <si>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</si>
  <si>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</si>
  <si>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</si>
  <si>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</si>
  <si>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</si>
  <si>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</si>
  <si>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</si>
  <si>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</si>
  <si>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</si>
  <si>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</si>
  <si>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</si>
  <si>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</si>
  <si>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</si>
  <si>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</si>
  <si>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</si>
  <si>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</si>
  <si>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</si>
  <si>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</si>
  <si>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</si>
  <si>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</si>
  <si>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</si>
  <si>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</si>
  <si>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</si>
  <si>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</si>
  <si>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</si>
  <si>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</si>
  <si>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</si>
  <si>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</si>
  <si>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</si>
  <si>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</si>
  <si>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</si>
  <si>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</si>
  <si>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</si>
  <si>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</si>
  <si>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</si>
  <si>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</si>
  <si>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</si>
  <si>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</si>
  <si>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</si>
  <si>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</si>
  <si>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</si>
  <si>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</si>
  <si>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</si>
  <si>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</si>
  <si>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</si>
  <si>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</si>
  <si>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</si>
  <si>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</si>
  <si>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</si>
  <si>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</si>
  <si>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</si>
  <si>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</si>
  <si>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</si>
  <si>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</si>
  <si>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</si>
  <si>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</si>
  <si>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</si>
  <si>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</si>
  <si>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</si>
  <si>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</si>
  <si>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</si>
  <si>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</si>
  <si>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</si>
  <si>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</si>
  <si>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</si>
  <si>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</si>
  <si>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</si>
  <si>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</si>
  <si>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</si>
  <si>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</si>
  <si>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</si>
  <si>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</si>
  <si>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</si>
  <si>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</si>
  <si>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</si>
  <si>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</si>
  <si>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</si>
  <si>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</si>
  <si>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</si>
  <si>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</si>
  <si>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</si>
  <si>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</si>
  <si>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</si>
  <si>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</si>
  <si>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</si>
  <si>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</si>
  <si>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</si>
  <si>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</si>
  <si>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</si>
  <si>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</si>
  <si>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</si>
  <si>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</si>
  <si>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</si>
  <si>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</si>
  <si>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</si>
  <si>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</si>
  <si>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</si>
  <si>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</si>
  <si>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</si>
  <si>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</si>
  <si>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</si>
  <si>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</si>
  <si>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</si>
  <si>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</si>
  <si>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</si>
  <si>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</si>
  <si>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</si>
  <si>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</si>
  <si>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</si>
  <si>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</si>
  <si>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</si>
  <si>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</si>
  <si>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</si>
  <si>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</si>
  <si>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</si>
  <si>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</si>
  <si>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</si>
  <si>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</si>
  <si>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</si>
  <si>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</si>
  <si>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</si>
  <si>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</si>
  <si>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</si>
  <si>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</si>
  <si>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</si>
  <si>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</si>
  <si>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</si>
  <si>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</si>
  <si>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</si>
  <si>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</si>
  <si>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</si>
  <si>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</si>
  <si>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</si>
  <si>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</si>
  <si>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</si>
  <si>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</si>
  <si>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</si>
  <si>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</si>
  <si>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</si>
  <si>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</si>
  <si>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</si>
  <si>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</si>
  <si>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</si>
  <si>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</si>
  <si>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</si>
  <si>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</si>
  <si>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</si>
  <si>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</si>
  <si>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</si>
  <si>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</si>
  <si>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</si>
  <si>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</si>
  <si>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</si>
  <si>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</si>
  <si>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</si>
  <si>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</si>
  <si>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</si>
  <si>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</si>
  <si>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</si>
  <si>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</si>
  <si>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</si>
  <si>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</si>
  <si>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</si>
  <si>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</si>
  <si>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</si>
  <si>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</si>
  <si>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</si>
  <si>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</si>
  <si>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</si>
  <si>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</si>
  <si>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</si>
  <si>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</si>
  <si>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</si>
  <si>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</si>
  <si>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</si>
  <si>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</si>
  <si>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</si>
  <si>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</si>
  <si>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</si>
  <si>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</si>
  <si>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</si>
  <si>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</si>
  <si>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</si>
  <si>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</si>
  <si>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</si>
  <si>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</si>
  <si>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</si>
  <si>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</si>
  <si>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</si>
  <si>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</si>
  <si>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</si>
  <si>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</si>
  <si>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</si>
  <si>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</si>
  <si>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</si>
  <si>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</si>
  <si>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</si>
  <si>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</si>
  <si>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</si>
  <si>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</si>
  <si>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</si>
  <si>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</si>
  <si>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</si>
  <si>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</si>
  <si>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</si>
  <si>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</si>
  <si>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</si>
  <si>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</si>
  <si>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</si>
  <si>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</si>
  <si>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</si>
  <si>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</si>
  <si>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</si>
  <si>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</si>
  <si>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</si>
  <si>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</si>
  <si>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</si>
  <si>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</si>
  <si>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</si>
  <si>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</si>
  <si>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</si>
  <si>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</si>
  <si>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</si>
  <si>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</si>
  <si>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</si>
  <si>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</si>
  <si>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</si>
  <si>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</si>
  <si>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</si>
  <si>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</si>
  <si>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</si>
  <si>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</si>
  <si>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</si>
  <si>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</si>
  <si>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</si>
  <si>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</si>
  <si>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</si>
  <si>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</si>
  <si>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</si>
  <si>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</si>
  <si>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</si>
  <si>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</si>
  <si>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</si>
  <si>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</si>
  <si>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</si>
  <si>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</si>
  <si>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</si>
  <si>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</si>
  <si>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</si>
  <si>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</si>
  <si>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</si>
  <si>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</si>
  <si>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</si>
  <si>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</si>
  <si>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</si>
  <si>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</si>
  <si>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</si>
  <si>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</si>
  <si>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</si>
  <si>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</si>
  <si>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</si>
  <si>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</si>
  <si>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</si>
  <si>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</si>
  <si>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</si>
  <si>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</si>
  <si>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</si>
  <si>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</si>
  <si>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</si>
  <si>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</si>
  <si>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</si>
  <si>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</si>
  <si>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</si>
  <si>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</si>
  <si>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</si>
  <si>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</si>
  <si>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</si>
  <si>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</si>
  <si>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</si>
  <si>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</si>
  <si>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</si>
  <si>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</si>
  <si>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</si>
  <si>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</si>
  <si>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</si>
  <si>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</si>
  <si>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</si>
  <si>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</si>
  <si>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</si>
  <si>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</si>
  <si>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</si>
  <si>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</si>
  <si>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</si>
  <si>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</si>
  <si>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</si>
  <si>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</si>
  <si>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</si>
  <si>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</si>
  <si>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</si>
  <si>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</si>
  <si>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</si>
  <si>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</si>
  <si>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</si>
  <si>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</si>
  <si>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</si>
  <si>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</si>
  <si>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</si>
  <si>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</si>
  <si>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</si>
  <si>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</si>
  <si>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</si>
  <si>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</si>
  <si>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</si>
  <si>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</si>
  <si>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</si>
  <si>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</si>
  <si>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</si>
  <si>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</si>
  <si>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</si>
  <si>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</si>
  <si>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</si>
  <si>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</si>
  <si>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</si>
  <si>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</si>
  <si>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</si>
  <si>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</si>
  <si>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</si>
  <si>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</si>
  <si>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</si>
  <si>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</si>
  <si>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</si>
  <si>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</si>
  <si>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</si>
  <si>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</si>
  <si>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</si>
  <si>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</si>
  <si>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</si>
  <si>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</si>
  <si>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</si>
  <si>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</si>
  <si>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</si>
  <si>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</si>
  <si>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</si>
  <si>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</si>
  <si>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</si>
  <si>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</si>
  <si>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</si>
  <si>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</si>
  <si>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</si>
  <si>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</si>
  <si>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</si>
  <si>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</si>
  <si>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</si>
  <si>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</si>
  <si>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</si>
  <si>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</si>
  <si>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</si>
  <si>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</si>
  <si>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</si>
  <si>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</si>
  <si>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</si>
  <si>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</si>
  <si>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</si>
  <si>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</si>
  <si>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</si>
  <si>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</si>
  <si>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</si>
  <si>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</si>
  <si>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</si>
  <si>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</si>
  <si>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</si>
  <si>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</si>
  <si>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</si>
  <si>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</si>
  <si>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</si>
  <si>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</si>
  <si>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</si>
  <si>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</si>
  <si>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</si>
  <si>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</si>
  <si>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</si>
  <si>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</si>
  <si>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</si>
  <si>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</si>
  <si>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</si>
  <si>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</si>
  <si>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</si>
  <si>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</si>
  <si>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</si>
  <si>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</si>
  <si>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</si>
  <si>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</si>
  <si>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</si>
  <si>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</si>
  <si>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</si>
  <si>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</si>
  <si>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</si>
  <si>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</si>
  <si>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</si>
  <si>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</si>
  <si>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</si>
  <si>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</si>
  <si>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</si>
  <si>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</si>
  <si>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</si>
  <si>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</si>
  <si>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</si>
  <si>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</si>
  <si>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</si>
  <si>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</si>
  <si>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</si>
  <si>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</si>
  <si>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</si>
  <si>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</si>
  <si>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</si>
  <si>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</si>
  <si>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</si>
  <si>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</si>
  <si>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</si>
  <si>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</si>
  <si>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</si>
  <si>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</si>
  <si>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</si>
  <si>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</si>
  <si>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</si>
  <si>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</si>
  <si>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</si>
  <si>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</si>
  <si>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</si>
  <si>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</si>
  <si>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</si>
  <si>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</si>
  <si>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</si>
  <si>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</si>
  <si>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</si>
  <si>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</si>
  <si>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</si>
  <si>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</si>
  <si>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</si>
  <si>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</si>
  <si>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</si>
  <si>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</si>
  <si>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</si>
  <si>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</si>
  <si>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</si>
  <si>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</si>
  <si>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</si>
  <si>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</si>
  <si>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</si>
  <si>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</si>
  <si>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</si>
  <si>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</si>
  <si>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</si>
  <si>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</si>
  <si>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</si>
  <si>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</si>
  <si>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</si>
  <si>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</si>
  <si>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</si>
  <si>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</si>
  <si>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</si>
  <si>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</si>
  <si>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</si>
  <si>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</si>
  <si>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</si>
  <si>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</si>
  <si>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</si>
  <si>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</si>
  <si>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</si>
  <si>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</si>
  <si>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</si>
  <si>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</si>
  <si>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</si>
  <si>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</si>
  <si>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</si>
  <si>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</si>
  <si>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</si>
  <si>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</si>
  <si>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</si>
  <si>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</si>
  <si>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</si>
  <si>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</si>
  <si>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</si>
  <si>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</si>
  <si>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</si>
  <si>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</si>
  <si>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</si>
  <si>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</si>
  <si>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</si>
  <si>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</si>
  <si>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</si>
  <si>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</si>
  <si>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</si>
  <si>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</si>
  <si>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</si>
  <si>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</si>
  <si>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</si>
  <si>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</si>
  <si>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</si>
  <si>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</si>
  <si>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</si>
  <si>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</si>
  <si>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</si>
  <si>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</si>
  <si>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</si>
  <si>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</si>
  <si>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</si>
  <si>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</si>
  <si>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</si>
  <si>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</si>
  <si>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</si>
  <si>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</si>
  <si>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</si>
  <si>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</si>
  <si>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</si>
  <si>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</si>
  <si>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</si>
  <si>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</si>
  <si>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</si>
  <si>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</si>
  <si>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</si>
  <si>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</si>
  <si>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</si>
  <si>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</si>
  <si>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</si>
  <si>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</si>
  <si>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</si>
  <si>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</si>
  <si>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</si>
  <si>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</si>
  <si>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</si>
  <si>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</si>
  <si>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</si>
  <si>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</si>
  <si>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</si>
  <si>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</si>
  <si>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</si>
  <si>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</si>
  <si>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</si>
  <si>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</si>
  <si>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</si>
  <si>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</si>
  <si>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</si>
  <si>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</si>
  <si>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</si>
  <si>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</si>
  <si>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</si>
  <si>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</si>
  <si>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</si>
  <si>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</si>
  <si>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</si>
  <si>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</si>
  <si>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</si>
  <si>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</si>
  <si>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</si>
  <si>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</si>
  <si>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</si>
  <si>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</si>
  <si>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</si>
  <si>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</si>
  <si>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</si>
  <si>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</si>
  <si>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</si>
  <si>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</si>
  <si>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</si>
  <si>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</si>
  <si>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</si>
  <si>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</si>
  <si>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</si>
  <si>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</si>
  <si>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</si>
  <si>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</si>
  <si>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</si>
  <si>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</si>
  <si>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</si>
  <si>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</si>
  <si>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</si>
  <si>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</si>
  <si>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</si>
  <si>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</si>
  <si>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</si>
  <si>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</si>
  <si>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</si>
  <si>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</si>
  <si>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</si>
  <si>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</si>
  <si>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</si>
  <si>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</si>
  <si>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</si>
  <si>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</si>
  <si>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</si>
  <si>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</si>
  <si>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</si>
  <si>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</si>
  <si>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</si>
  <si>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</si>
  <si>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</si>
  <si>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</si>
  <si>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</si>
  <si>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</si>
  <si>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</si>
  <si>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</si>
  <si>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</si>
  <si>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</si>
  <si>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</si>
  <si>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</si>
  <si>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</si>
  <si>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</si>
  <si>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</si>
  <si>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</si>
  <si>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</si>
  <si>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</si>
  <si>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</si>
  <si>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</si>
  <si>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</si>
  <si>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</si>
  <si>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</si>
  <si>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</si>
  <si>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</si>
  <si>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</si>
  <si>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</si>
  <si>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</si>
  <si>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</si>
  <si>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</si>
  <si>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</si>
  <si>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</si>
  <si>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</si>
  <si>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</si>
  <si>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</si>
  <si>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</si>
  <si>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</si>
  <si>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</si>
  <si>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</si>
  <si>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</si>
  <si>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</si>
  <si>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</si>
  <si>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</si>
  <si>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</si>
  <si>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</si>
  <si>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</si>
  <si>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</si>
  <si>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</si>
  <si>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</si>
  <si>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</si>
  <si>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</si>
  <si>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</si>
  <si>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</si>
  <si>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</si>
  <si>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</si>
  <si>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</si>
  <si>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</si>
  <si>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</si>
  <si>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</si>
  <si>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</si>
  <si>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</si>
  <si>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</si>
  <si>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</si>
  <si>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</si>
  <si>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</si>
  <si>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</si>
  <si>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</si>
  <si>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</si>
  <si>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</si>
  <si>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</si>
  <si>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</si>
  <si>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</si>
  <si>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</si>
  <si>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</si>
  <si>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</si>
  <si>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</si>
  <si>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</si>
  <si>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</si>
  <si>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</si>
  <si>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</si>
  <si>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</si>
  <si>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</si>
  <si>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</si>
  <si>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</si>
  <si>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</si>
  <si>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</si>
  <si>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</si>
  <si>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</si>
  <si>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</si>
  <si>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</si>
  <si>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</si>
  <si>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</si>
  <si>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</si>
  <si>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</si>
  <si>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</si>
  <si>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</si>
  <si>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</si>
  <si>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</si>
  <si>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</si>
  <si>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</si>
  <si>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</si>
  <si>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</si>
  <si>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</si>
  <si>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</si>
  <si>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</si>
  <si>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</si>
  <si>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</si>
  <si>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</si>
  <si>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</si>
  <si>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</si>
  <si>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</si>
  <si>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</si>
  <si>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</si>
  <si>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</si>
  <si>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</si>
  <si>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</si>
  <si>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</si>
  <si>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</si>
  <si>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</si>
  <si>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</si>
  <si>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</si>
  <si>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</si>
  <si>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</si>
  <si>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</si>
  <si>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</si>
  <si>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</si>
  <si>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</si>
  <si>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</si>
  <si>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</si>
  <si>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</si>
  <si>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</si>
  <si>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</si>
  <si>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</si>
  <si>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</si>
  <si>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</si>
  <si>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</si>
  <si>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</si>
  <si>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</si>
  <si>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</si>
  <si>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</si>
  <si>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</si>
  <si>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</si>
  <si>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</si>
  <si>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</si>
  <si>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</si>
  <si>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</si>
  <si>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</si>
  <si>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</si>
  <si>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</si>
  <si>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</si>
  <si>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</si>
  <si>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</si>
  <si>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</si>
  <si>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</si>
  <si>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</si>
  <si>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</si>
  <si>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</si>
  <si>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</si>
  <si>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</si>
  <si>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</si>
  <si>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</si>
  <si>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</si>
  <si>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</si>
  <si>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</si>
  <si>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</si>
  <si>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</si>
  <si>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</si>
  <si>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</si>
  <si>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</si>
  <si>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</si>
  <si>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</si>
  <si>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</si>
  <si>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</si>
  <si>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</si>
  <si>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</si>
  <si>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</si>
  <si>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</si>
  <si>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</si>
  <si>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</si>
  <si>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</si>
  <si>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</si>
  <si>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</si>
  <si>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</si>
  <si>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</si>
  <si>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</si>
  <si>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</si>
  <si>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</si>
  <si>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</si>
  <si>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</si>
  <si>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</si>
  <si>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</si>
  <si>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</si>
  <si>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</si>
  <si>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</si>
  <si>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</si>
  <si>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</si>
  <si>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</si>
  <si>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</si>
  <si>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</si>
  <si>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</si>
  <si>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</si>
  <si>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</si>
  <si>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</si>
  <si>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</si>
  <si>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</si>
  <si>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</si>
  <si>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</si>
  <si>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</si>
  <si>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</si>
  <si>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</si>
  <si>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</si>
  <si>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</si>
  <si>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</si>
  <si>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</si>
  <si>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</si>
  <si>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</si>
  <si>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</si>
  <si>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</si>
  <si>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</si>
  <si>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</si>
  <si>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</si>
  <si>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</si>
  <si>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</si>
  <si>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</si>
  <si>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</si>
  <si>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</si>
  <si>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</si>
  <si>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</si>
  <si>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</si>
  <si>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</si>
  <si>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</si>
  <si>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</si>
  <si>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</si>
  <si>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</si>
  <si>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</si>
  <si>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</si>
  <si>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</si>
  <si>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</si>
  <si>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</si>
  <si>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</si>
  <si>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</si>
  <si>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</si>
  <si>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</si>
  <si>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</si>
  <si>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</si>
  <si>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</si>
  <si>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</si>
  <si>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</si>
  <si>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</si>
  <si>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</si>
  <si>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</si>
  <si>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</si>
  <si>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</si>
  <si>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</si>
  <si>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</si>
  <si>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</si>
  <si>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</si>
  <si>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</si>
  <si>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</si>
  <si>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</si>
  <si>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</si>
  <si>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</si>
  <si>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</si>
  <si>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</si>
  <si>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</si>
  <si>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</si>
  <si>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</si>
  <si>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</si>
  <si>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</si>
  <si>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</si>
  <si>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</si>
  <si>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</si>
  <si>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</si>
  <si>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</si>
  <si>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</si>
  <si>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</si>
  <si>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</si>
  <si>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</si>
  <si>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</si>
  <si>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</si>
  <si>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</si>
  <si>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</si>
  <si>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</si>
  <si>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</si>
  <si>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</si>
  <si>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</si>
  <si>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</si>
  <si>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</si>
  <si>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</si>
  <si>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</si>
  <si>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</si>
  <si>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</si>
  <si>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</si>
  <si>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</si>
  <si>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</si>
  <si>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</si>
  <si>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</si>
  <si>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</si>
  <si>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</si>
  <si>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</si>
  <si>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</si>
  <si>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</si>
  <si>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</si>
  <si>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</si>
  <si>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</si>
  <si>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</si>
  <si>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</si>
  <si>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</si>
  <si>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</si>
  <si>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</si>
  <si>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</si>
  <si>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</si>
  <si>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</si>
  <si>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</si>
  <si>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</si>
  <si>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</si>
  <si>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</si>
  <si>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</si>
  <si>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</si>
  <si>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</si>
  <si>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</si>
  <si>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</si>
  <si>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</si>
  <si>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</si>
  <si>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</si>
  <si>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</si>
  <si>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</si>
  <si>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</si>
  <si>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</si>
  <si>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</si>
  <si>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</si>
  <si>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</si>
  <si>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</si>
  <si>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</si>
  <si>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</si>
  <si>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</si>
  <si>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</si>
  <si>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</si>
  <si>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</si>
  <si>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</si>
  <si>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</si>
  <si>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</si>
  <si>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</si>
  <si>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</si>
  <si>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</si>
  <si>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</si>
  <si>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</si>
  <si>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</si>
  <si>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</si>
  <si>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</si>
  <si>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</si>
  <si>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</si>
  <si>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</si>
  <si>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</si>
  <si>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</si>
  <si>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</si>
  <si>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</si>
  <si>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</si>
  <si>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</si>
  <si>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</si>
  <si>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</si>
  <si>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</si>
  <si>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</si>
  <si>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</si>
  <si>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</si>
  <si>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</si>
  <si>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</si>
  <si>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</si>
  <si>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</si>
  <si>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</si>
  <si>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</si>
  <si>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</si>
  <si>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</si>
  <si>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</si>
  <si>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</si>
  <si>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</si>
  <si>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</si>
  <si>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</si>
  <si>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</si>
  <si>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</si>
  <si>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</si>
  <si>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</si>
  <si>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</si>
  <si>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</si>
  <si>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</si>
  <si>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</si>
  <si>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</si>
  <si>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</si>
  <si>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</si>
  <si>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</si>
  <si>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</si>
  <si>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</si>
  <si>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</si>
  <si>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</si>
  <si>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</si>
  <si>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</si>
  <si>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</si>
  <si>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</si>
  <si>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</si>
  <si>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</si>
  <si>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</si>
  <si>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</si>
  <si>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</si>
  <si>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</si>
  <si>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</si>
  <si>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</si>
  <si>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</si>
  <si>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</si>
  <si>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</si>
  <si>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</si>
  <si>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</si>
  <si>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</si>
  <si>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</si>
  <si>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</si>
  <si>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</si>
  <si>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</si>
  <si>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</si>
  <si>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</si>
  <si>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</si>
  <si>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</si>
  <si>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</si>
  <si>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</si>
  <si>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</si>
  <si>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</si>
  <si>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</si>
  <si>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</si>
  <si>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</si>
  <si>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</si>
  <si>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</si>
  <si>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</si>
  <si>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</si>
  <si>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</si>
  <si>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</si>
  <si>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</si>
  <si>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</si>
  <si>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</si>
  <si>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</si>
  <si>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</si>
  <si>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</si>
  <si>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</si>
  <si>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</si>
  <si>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</si>
  <si>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</si>
  <si>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</si>
  <si>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</si>
  <si>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</si>
  <si>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</si>
  <si>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</si>
  <si>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</si>
  <si>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</si>
  <si>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</si>
  <si>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</si>
  <si>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</si>
  <si>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</si>
  <si>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</si>
  <si>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</si>
  <si>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</si>
  <si>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</si>
  <si>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</si>
  <si>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</si>
  <si>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</si>
  <si>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</si>
  <si>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</si>
  <si>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</si>
  <si>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</si>
  <si>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</si>
  <si>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</si>
  <si>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</si>
  <si>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</si>
  <si>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</si>
  <si>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</si>
  <si>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</si>
  <si>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</si>
  <si>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</si>
  <si>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</si>
  <si>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</si>
  <si>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</si>
  <si>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</si>
  <si>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</si>
  <si>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</si>
  <si>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</si>
  <si>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</si>
  <si>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</si>
  <si>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</si>
  <si>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</si>
  <si>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</si>
  <si>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</si>
  <si>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</si>
  <si>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</si>
  <si>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</si>
  <si>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</si>
  <si>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</si>
  <si>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</si>
  <si>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</si>
  <si>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</si>
  <si>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</si>
  <si>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</si>
  <si>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</si>
  <si>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</si>
  <si>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</si>
  <si>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</si>
  <si>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</si>
  <si>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</si>
  <si>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</si>
  <si>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</si>
  <si>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</si>
  <si>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</si>
  <si>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</si>
  <si>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</si>
  <si>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</si>
  <si>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</si>
  <si>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</si>
  <si>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</si>
  <si>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</si>
  <si>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</si>
  <si>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</si>
  <si>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</si>
  <si>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</si>
  <si>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</si>
  <si>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</si>
  <si>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</si>
  <si>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</si>
  <si>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</si>
  <si>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</si>
  <si>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</si>
  <si>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</si>
  <si>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</si>
  <si>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</si>
  <si>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</si>
  <si>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</si>
  <si>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</si>
  <si>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</si>
  <si>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</si>
  <si>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</si>
  <si>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</si>
  <si>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</si>
  <si>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</si>
  <si>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</si>
  <si>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</si>
  <si>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</si>
  <si>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</si>
  <si>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</si>
  <si>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</si>
  <si>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</si>
  <si>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</si>
  <si>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</si>
  <si>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</si>
  <si>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</si>
  <si>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</si>
  <si>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</si>
  <si>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</si>
  <si>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</si>
  <si>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</si>
  <si>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</si>
  <si>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</si>
  <si>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</si>
  <si>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</si>
  <si>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</si>
  <si>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</si>
  <si>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</si>
  <si>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</si>
  <si>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</si>
  <si>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</si>
  <si>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</si>
  <si>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</si>
  <si>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</si>
  <si>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</si>
  <si>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</si>
  <si>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</si>
  <si>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</si>
  <si>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</si>
  <si>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</si>
  <si>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</si>
  <si>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</si>
  <si>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</si>
  <si>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</si>
  <si>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</si>
  <si>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</si>
  <si>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</si>
  <si>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</si>
  <si>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</si>
  <si>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</si>
  <si>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</si>
  <si>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</si>
  <si>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</si>
  <si>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</si>
  <si>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</si>
  <si>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</si>
  <si>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</si>
  <si>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</si>
  <si>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</si>
  <si>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</si>
  <si>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</si>
  <si>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</si>
  <si>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</si>
  <si>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</si>
  <si>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</si>
  <si>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</si>
  <si>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</si>
  <si>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</si>
  <si>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</si>
  <si>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</si>
  <si>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</si>
  <si>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</si>
  <si>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</si>
  <si>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</si>
  <si>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</si>
  <si>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</si>
  <si>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</si>
  <si>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</si>
  <si>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</si>
  <si>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</si>
  <si>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</si>
  <si>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</si>
  <si>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</si>
  <si>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</si>
  <si>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</si>
  <si>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</si>
  <si>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</si>
  <si>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</si>
  <si>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</si>
  <si>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</si>
  <si>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</si>
  <si>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</si>
  <si>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</si>
  <si>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</si>
  <si>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</si>
  <si>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</si>
  <si>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</si>
  <si>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</si>
  <si>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</si>
  <si>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</si>
  <si>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</si>
  <si>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</si>
  <si>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</si>
  <si>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</si>
  <si>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</si>
  <si>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</si>
  <si>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</si>
  <si>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</si>
  <si>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</si>
  <si>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</si>
  <si>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</si>
  <si>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</si>
  <si>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</si>
  <si>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</si>
  <si>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</si>
  <si>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</si>
  <si>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</si>
  <si>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</si>
  <si>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</si>
  <si>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</si>
  <si>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</si>
  <si>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</si>
  <si>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</si>
  <si>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</si>
  <si>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</si>
  <si>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</si>
  <si>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</si>
  <si>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</si>
  <si>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</si>
  <si>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</si>
  <si>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</si>
  <si>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</si>
  <si>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</si>
  <si>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</si>
  <si>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</si>
  <si>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</si>
  <si>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</si>
  <si>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</si>
  <si>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</si>
  <si>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</si>
  <si>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</si>
  <si>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</si>
  <si>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</si>
  <si>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</si>
  <si>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</si>
  <si>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</si>
  <si>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</si>
  <si>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</si>
  <si>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</si>
  <si>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</si>
  <si>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</si>
  <si>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</si>
  <si>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</si>
  <si>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</si>
  <si>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</si>
  <si>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</si>
  <si>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</si>
  <si>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</si>
  <si>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</si>
  <si>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</si>
  <si>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</si>
  <si>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</si>
  <si>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</si>
  <si>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</si>
  <si>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</si>
  <si>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</si>
  <si>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</si>
  <si>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</si>
  <si>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</si>
  <si>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</si>
  <si>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</si>
  <si>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</si>
  <si>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</si>
  <si>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</si>
  <si>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</si>
  <si>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</si>
  <si>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</si>
  <si>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</si>
  <si>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</si>
  <si>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</si>
  <si>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</si>
  <si>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</si>
  <si>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</si>
  <si>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</si>
  <si>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</si>
  <si>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</si>
  <si>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</si>
  <si>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</si>
  <si>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</si>
  <si>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</si>
  <si>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</si>
  <si>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</si>
  <si>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</si>
  <si>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</si>
  <si>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</si>
  <si>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</si>
  <si>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</si>
  <si>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</si>
  <si>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</si>
  <si>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</si>
  <si>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</si>
  <si>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</si>
  <si>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</si>
  <si>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</si>
  <si>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</si>
  <si>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</si>
  <si>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</si>
  <si>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</si>
  <si>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</si>
  <si>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</si>
  <si>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</si>
  <si>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</si>
  <si>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</si>
  <si>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</si>
  <si>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</si>
  <si>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</si>
  <si>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</si>
  <si>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</si>
  <si>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</si>
  <si>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</si>
  <si>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</si>
  <si>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</si>
  <si>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</si>
  <si>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</si>
  <si>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</si>
  <si>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</si>
  <si>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</si>
  <si>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</si>
  <si>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</si>
  <si>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</si>
  <si>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</si>
  <si>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</si>
  <si>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</si>
  <si>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</si>
  <si>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</si>
  <si>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</si>
  <si>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</si>
  <si>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</si>
  <si>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</si>
  <si>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</si>
  <si>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</si>
  <si>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</si>
  <si>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</si>
  <si>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</si>
  <si>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</si>
  <si>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</si>
  <si>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</si>
  <si>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</si>
  <si>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</si>
  <si>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</si>
  <si>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</si>
  <si>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</si>
  <si>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</si>
  <si>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</si>
  <si>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</si>
  <si>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</si>
  <si>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</si>
  <si>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</si>
  <si>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</si>
  <si>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</si>
  <si>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</si>
  <si>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</si>
  <si>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</si>
  <si>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</si>
  <si>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</si>
  <si>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</si>
  <si>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</si>
  <si>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</si>
  <si>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</si>
  <si>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</si>
  <si>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</si>
  <si>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</si>
  <si>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</si>
  <si>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</si>
  <si>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</si>
  <si>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</si>
  <si>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</si>
  <si>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</si>
  <si>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</si>
  <si>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</si>
  <si>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</si>
  <si>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</si>
  <si>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</si>
  <si>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</si>
  <si>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</si>
  <si>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</si>
  <si>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</si>
  <si>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</si>
  <si>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</si>
  <si>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</si>
  <si>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</si>
  <si>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</si>
  <si>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</si>
  <si>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</si>
  <si>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</si>
  <si>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</si>
  <si>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</si>
  <si>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</si>
  <si>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</si>
  <si>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</si>
  <si>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</si>
  <si>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</si>
  <si>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</si>
  <si>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</si>
  <si>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</si>
  <si>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</si>
  <si>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</si>
  <si>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</si>
  <si>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</si>
  <si>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</si>
  <si>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</si>
  <si>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</si>
  <si>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</si>
  <si>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</si>
  <si>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</si>
  <si>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</si>
  <si>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</si>
  <si>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</si>
  <si>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</si>
  <si>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</si>
  <si>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</si>
  <si>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</si>
  <si>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</si>
  <si>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</si>
  <si>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</si>
  <si>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</si>
  <si>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</si>
  <si>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</si>
  <si>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</si>
  <si>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</si>
  <si>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</si>
  <si>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</si>
  <si>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</si>
  <si>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</si>
  <si>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</si>
  <si>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</si>
  <si>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</si>
  <si>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</si>
  <si>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</si>
  <si>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</si>
  <si>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</si>
  <si>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</si>
  <si>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</si>
  <si>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</si>
  <si>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</si>
  <si>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</si>
  <si>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</si>
  <si>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</si>
  <si>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</si>
  <si>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</si>
  <si>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</si>
  <si>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</si>
  <si>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</si>
  <si>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</si>
  <si>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</si>
  <si>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</si>
  <si>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</si>
  <si>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</si>
  <si>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</si>
  <si>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</si>
  <si>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</si>
  <si>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</si>
  <si>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</si>
  <si>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</si>
  <si>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</si>
  <si>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</si>
  <si>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</si>
  <si>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</si>
  <si>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</si>
  <si>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</si>
  <si>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</si>
  <si>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</si>
  <si>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</si>
  <si>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</si>
  <si>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</si>
  <si>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</si>
  <si>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</si>
  <si>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</si>
  <si>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</si>
  <si>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</si>
  <si>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</si>
  <si>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</si>
  <si>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</si>
  <si>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</si>
  <si>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</si>
  <si>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</si>
  <si>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</si>
  <si>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</si>
  <si>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</si>
  <si>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</si>
  <si>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</si>
  <si>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</si>
  <si>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</si>
  <si>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</si>
  <si>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</si>
  <si>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</si>
  <si>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</si>
  <si>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</si>
  <si>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</si>
  <si>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</si>
  <si>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</si>
  <si>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</si>
  <si>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</si>
  <si>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</si>
  <si>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</si>
  <si>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</si>
  <si>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</si>
  <si>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</si>
  <si>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</si>
  <si>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</si>
  <si>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</si>
  <si>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</si>
  <si>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</si>
  <si>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</si>
  <si>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</si>
  <si>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</si>
  <si>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</si>
  <si>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</si>
  <si>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</si>
  <si>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</si>
  <si>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</si>
  <si>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</si>
  <si>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</si>
  <si>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</si>
  <si>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</si>
  <si>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</si>
  <si>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</si>
  <si>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</si>
  <si>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</si>
  <si>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</si>
  <si>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</si>
  <si>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</si>
  <si>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</si>
  <si>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</si>
  <si>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</si>
  <si>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</si>
  <si>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</si>
  <si>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</si>
  <si>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</si>
  <si>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</si>
  <si>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</si>
  <si>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</si>
  <si>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</si>
  <si>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</si>
  <si>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</si>
  <si>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</si>
  <si>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</si>
  <si>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</si>
  <si>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</si>
  <si>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</si>
  <si>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</si>
  <si>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</si>
  <si>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</si>
  <si>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</si>
  <si>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</si>
  <si>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</si>
  <si>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</si>
  <si>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</si>
  <si>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</si>
  <si>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</si>
  <si>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</si>
  <si>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</si>
  <si>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</si>
  <si>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</si>
  <si>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</si>
  <si>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</si>
  <si>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</si>
  <si>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</si>
  <si>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</si>
  <si>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</si>
  <si>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</si>
  <si>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</si>
  <si>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</si>
  <si>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</si>
  <si>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</si>
  <si>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</si>
  <si>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</si>
  <si>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</si>
  <si>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</si>
  <si>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</si>
  <si>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</si>
  <si>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</si>
  <si>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</si>
  <si>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</si>
  <si>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</si>
  <si>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</si>
  <si>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</si>
  <si>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</si>
  <si>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</si>
  <si>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</si>
  <si>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</si>
  <si>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</si>
  <si>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</si>
  <si>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</si>
  <si>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</si>
  <si>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</si>
  <si>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</si>
  <si>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</si>
  <si>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</si>
  <si>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</si>
  <si>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</si>
  <si>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</si>
  <si>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</si>
  <si>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</si>
  <si>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</si>
  <si>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</si>
  <si>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</si>
  <si>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</si>
  <si>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</si>
  <si>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</si>
  <si>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</si>
  <si>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</si>
  <si>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</si>
  <si>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</si>
  <si>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</si>
  <si>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</si>
  <si>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</si>
  <si>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</si>
  <si>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</si>
  <si>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</si>
  <si>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</si>
  <si>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</si>
  <si>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</si>
  <si>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</si>
  <si>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</si>
  <si>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</si>
  <si>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</si>
  <si>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</si>
  <si>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</si>
  <si>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</si>
  <si>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</si>
  <si>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</si>
  <si>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</si>
  <si>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</si>
  <si>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</si>
  <si>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</si>
  <si>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</si>
  <si>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</si>
  <si>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</si>
  <si>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</si>
  <si>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</si>
  <si>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</si>
  <si>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</si>
  <si>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</si>
  <si>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</si>
  <si>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</si>
  <si>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</si>
  <si>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</si>
  <si>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</si>
  <si>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</si>
  <si>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</si>
  <si>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</si>
  <si>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</si>
  <si>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</si>
  <si>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</si>
  <si>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</si>
  <si>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</si>
  <si>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</si>
  <si>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</si>
  <si>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</si>
  <si>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</si>
  <si>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</si>
  <si>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</si>
  <si>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</si>
  <si>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</si>
  <si>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</si>
  <si>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</si>
  <si>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</si>
  <si>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</si>
  <si>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</si>
  <si>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</si>
  <si>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</si>
  <si>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</si>
  <si>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</si>
  <si>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</si>
  <si>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</si>
  <si>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</si>
  <si>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</si>
  <si>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</si>
  <si>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</si>
  <si>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</si>
  <si>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</si>
  <si>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</si>
  <si>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</si>
  <si>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</si>
  <si>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</si>
  <si>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</si>
  <si>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</si>
  <si>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</si>
  <si>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</si>
  <si>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</si>
  <si>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</si>
  <si>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</si>
  <si>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</si>
  <si>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</si>
  <si>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</si>
  <si>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</si>
  <si>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</si>
  <si>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</si>
  <si>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</si>
  <si>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</si>
  <si>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</si>
  <si>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</si>
  <si>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</si>
  <si>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</si>
  <si>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</si>
  <si>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</si>
  <si>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</si>
  <si>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</si>
  <si>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</si>
  <si>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</si>
  <si>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</si>
  <si>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</si>
  <si>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</si>
  <si>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</si>
  <si>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</si>
  <si>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</si>
  <si>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</si>
  <si>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</si>
  <si>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</si>
  <si>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</si>
  <si>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</si>
  <si>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</si>
  <si>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</si>
  <si>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</si>
  <si>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</si>
  <si>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</si>
  <si>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</si>
  <si>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</si>
  <si>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</si>
  <si>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</si>
  <si>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</si>
  <si>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</si>
  <si>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</si>
  <si>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</si>
  <si>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</si>
  <si>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</si>
  <si>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</si>
  <si>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</si>
  <si>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</si>
  <si>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</si>
  <si>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</si>
  <si>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</si>
  <si>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</si>
  <si>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</si>
  <si>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</si>
  <si>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</si>
  <si>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</si>
  <si>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</si>
  <si>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</si>
  <si>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</si>
  <si>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</si>
  <si>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</si>
  <si>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</si>
  <si>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</si>
  <si>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</si>
  <si>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</si>
  <si>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</si>
  <si>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</si>
  <si>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</si>
  <si>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</si>
  <si>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</si>
  <si>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</si>
  <si>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</si>
  <si>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</si>
  <si>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</si>
  <si>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</si>
  <si>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</si>
  <si>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</si>
  <si>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</si>
  <si>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</si>
  <si>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</si>
  <si>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</si>
  <si>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</si>
  <si>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</si>
  <si>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</si>
  <si>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</si>
  <si>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</si>
  <si>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</si>
  <si>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</si>
  <si>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</si>
  <si>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</si>
  <si>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</si>
  <si>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</si>
  <si>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</si>
  <si>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</si>
  <si>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</si>
  <si>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</si>
  <si>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</si>
  <si>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</si>
  <si>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</si>
  <si>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</si>
  <si>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</si>
  <si>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</si>
  <si>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</si>
  <si>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</si>
  <si>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</si>
  <si>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</si>
  <si>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</si>
  <si>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</si>
  <si>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</si>
  <si>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</si>
  <si>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</si>
  <si>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</si>
  <si>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</si>
  <si>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</si>
  <si>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</si>
  <si>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</si>
  <si>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</si>
  <si>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</si>
  <si>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</si>
  <si>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</si>
  <si>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</si>
  <si>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</si>
  <si>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</si>
  <si>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</si>
  <si>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</si>
  <si>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</si>
  <si>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</si>
  <si>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</si>
  <si>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</si>
  <si>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</si>
  <si>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</si>
  <si>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</si>
  <si>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</si>
  <si>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</si>
  <si>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</si>
  <si>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</si>
  <si>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</si>
  <si>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</si>
  <si>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</si>
  <si>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</si>
  <si>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</si>
  <si>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</si>
  <si>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</si>
  <si>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</si>
  <si>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</si>
  <si>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</si>
  <si>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</si>
  <si>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</si>
  <si>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</si>
  <si>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</si>
  <si>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</si>
  <si>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</si>
  <si>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</si>
  <si>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</si>
  <si>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</si>
  <si>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</si>
  <si>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</si>
  <si>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</si>
  <si>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</si>
  <si>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</si>
  <si>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</si>
  <si>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</si>
  <si>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</si>
  <si>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</si>
  <si>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</si>
  <si>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</si>
  <si>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</si>
  <si>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</si>
  <si>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</si>
  <si>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</si>
  <si>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</si>
  <si>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</si>
  <si>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</si>
  <si>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</si>
  <si>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</si>
  <si>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</si>
  <si>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</si>
  <si>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</si>
  <si>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</si>
  <si>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</si>
  <si>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</si>
  <si>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</si>
  <si>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</si>
  <si>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</si>
  <si>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</si>
  <si>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</si>
  <si>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</si>
  <si>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</si>
  <si>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</si>
  <si>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</si>
  <si>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</si>
  <si>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</si>
  <si>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</si>
  <si>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</si>
  <si>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</si>
  <si>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</si>
  <si>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</si>
  <si>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</si>
  <si>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</si>
  <si>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</si>
  <si>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</si>
  <si>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</si>
  <si>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</si>
  <si>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</si>
  <si>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</si>
  <si>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</si>
  <si>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</si>
  <si>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</si>
  <si>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</si>
  <si>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</si>
  <si>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</si>
  <si>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</si>
  <si>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</si>
  <si>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</si>
  <si>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</si>
  <si>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</si>
  <si>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</si>
  <si>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</si>
  <si>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</si>
  <si>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</si>
  <si>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</si>
  <si>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</si>
  <si>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</si>
  <si>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</si>
  <si>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</si>
  <si>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</si>
  <si>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</si>
  <si>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</si>
  <si>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</si>
  <si>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</si>
  <si>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</si>
  <si>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</si>
  <si>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</si>
  <si>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</si>
  <si>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</si>
  <si>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</si>
  <si>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</si>
  <si>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</si>
  <si>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</si>
  <si>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</si>
  <si>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</si>
  <si>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</si>
  <si>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</si>
  <si>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</si>
  <si>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</si>
  <si>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</si>
  <si>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</si>
  <si>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</si>
  <si>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</si>
  <si>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</si>
  <si>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</si>
  <si>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</si>
  <si>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</si>
  <si>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</si>
  <si>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</si>
  <si>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</si>
  <si>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</si>
  <si>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</si>
  <si>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</si>
  <si>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</si>
  <si>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</si>
  <si>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</si>
  <si>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</si>
  <si>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</si>
  <si>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</si>
  <si>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</si>
  <si>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</si>
  <si>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</si>
  <si>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</si>
  <si>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</si>
  <si>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</si>
  <si>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</si>
  <si>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</si>
  <si>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</si>
  <si>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</si>
  <si>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</si>
  <si>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</si>
  <si>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</si>
  <si>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</si>
  <si>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</si>
  <si>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</si>
  <si>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</si>
  <si>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</si>
  <si>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</si>
  <si>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</si>
  <si>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</si>
  <si>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</si>
  <si>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</si>
  <si>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</si>
  <si>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</si>
  <si>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</si>
  <si>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</si>
  <si>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</si>
  <si>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</si>
  <si>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</si>
  <si>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</si>
  <si>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</si>
  <si>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</si>
  <si>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</si>
  <si>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</si>
  <si>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</si>
  <si>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</si>
  <si>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</si>
  <si>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</si>
  <si>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</si>
  <si>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</si>
  <si>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</si>
  <si>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</si>
  <si>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</si>
  <si>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</si>
  <si>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</si>
  <si>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</si>
  <si>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</si>
  <si>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</si>
  <si>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</si>
  <si>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</si>
  <si>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</si>
  <si>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</si>
  <si>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</si>
  <si>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</si>
  <si>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</si>
  <si>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</si>
  <si>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</si>
  <si>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</si>
  <si>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</si>
  <si>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</si>
  <si>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</si>
  <si>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</si>
  <si>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</si>
  <si>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</si>
  <si>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</si>
  <si>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</si>
  <si>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</si>
  <si>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</si>
  <si>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</si>
  <si>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</si>
  <si>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</si>
  <si>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</si>
  <si>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</si>
  <si>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</si>
  <si>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</si>
  <si>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</si>
  <si>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</si>
  <si>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</si>
  <si>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</si>
  <si>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</si>
  <si>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</si>
  <si>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</si>
  <si>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</si>
  <si>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</si>
  <si>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</si>
  <si>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</si>
  <si>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</si>
  <si>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</si>
  <si>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</si>
  <si>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</si>
  <si>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</si>
  <si>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</si>
  <si>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</si>
  <si>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</si>
  <si>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</si>
  <si>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</si>
  <si>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</si>
  <si>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</si>
  <si>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</si>
  <si>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</si>
  <si>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</si>
  <si>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</si>
  <si>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</si>
  <si>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</si>
  <si>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</si>
  <si>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</si>
  <si>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</si>
  <si>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</si>
  <si>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</si>
  <si>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</si>
  <si>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</si>
  <si>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</si>
  <si>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</si>
  <si>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</si>
  <si>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</si>
  <si>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</si>
  <si>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</si>
  <si>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</si>
  <si>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</si>
  <si>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</si>
  <si>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</si>
  <si>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</si>
  <si>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</si>
  <si>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</si>
  <si>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</si>
  <si>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</si>
  <si>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</si>
  <si>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</si>
  <si>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</si>
  <si>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</si>
  <si>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</si>
  <si>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</si>
  <si>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</si>
  <si>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</si>
  <si>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</si>
  <si>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</si>
  <si>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</si>
  <si>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</si>
  <si>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</si>
  <si>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</si>
  <si>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</si>
  <si>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</si>
  <si>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</si>
  <si>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</si>
  <si>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</si>
  <si>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</si>
  <si>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</si>
  <si>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</si>
  <si>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</si>
  <si>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</si>
  <si>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</si>
  <si>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</si>
  <si>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</si>
  <si>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</si>
  <si>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</si>
  <si>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</si>
  <si>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</si>
  <si>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</si>
  <si>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</si>
  <si>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</si>
  <si>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</si>
  <si>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</si>
  <si>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</si>
  <si>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</si>
  <si>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</si>
  <si>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</si>
  <si>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</si>
  <si>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</si>
  <si>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</si>
  <si>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</si>
  <si>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</si>
  <si>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</si>
  <si>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</si>
  <si>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</si>
  <si>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</si>
  <si>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</si>
  <si>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</si>
  <si>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</si>
  <si>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</si>
  <si>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</si>
  <si>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</si>
  <si>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</si>
  <si>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</si>
  <si>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</si>
  <si>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</si>
  <si>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</si>
  <si>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</si>
  <si>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</si>
  <si>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</si>
  <si>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</si>
  <si>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</si>
  <si>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</si>
  <si>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</si>
  <si>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</si>
  <si>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</si>
  <si>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</si>
  <si>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</si>
  <si>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</si>
  <si>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</si>
  <si>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</si>
  <si>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</si>
  <si>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</si>
  <si>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</si>
  <si>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</si>
  <si>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</si>
  <si>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</si>
  <si>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</si>
  <si>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</si>
  <si>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</si>
  <si>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</si>
  <si>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</si>
  <si>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</si>
  <si>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</si>
  <si>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</si>
  <si>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</si>
  <si>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</si>
  <si>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</si>
  <si>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</si>
  <si>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</si>
  <si>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</si>
  <si>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</si>
  <si>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</si>
  <si>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</si>
  <si>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</si>
  <si>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</si>
  <si>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</si>
  <si>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</si>
  <si>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</si>
  <si>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</si>
  <si>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</si>
  <si>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</si>
  <si>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</si>
  <si>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</si>
  <si>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</si>
  <si>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</si>
  <si>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</si>
  <si>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</si>
  <si>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</si>
  <si>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</si>
  <si>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</si>
  <si>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</si>
  <si>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</si>
  <si>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</si>
  <si>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</si>
  <si>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</si>
  <si>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</si>
  <si>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</si>
  <si>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</si>
  <si>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</si>
  <si>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</si>
  <si>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</si>
  <si>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</si>
  <si>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</si>
  <si>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</si>
  <si>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</si>
  <si>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</si>
  <si>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</si>
  <si>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</si>
  <si>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</si>
  <si>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</si>
  <si>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</si>
  <si>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</si>
  <si>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</si>
  <si>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</si>
  <si>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</si>
  <si>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</si>
  <si>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</si>
  <si>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</si>
  <si>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</si>
  <si>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</si>
  <si>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</si>
  <si>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</si>
  <si>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</si>
  <si>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</si>
  <si>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</si>
  <si>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</si>
  <si>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</si>
  <si>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</si>
  <si>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</si>
  <si>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</si>
  <si>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</si>
  <si>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</si>
  <si>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</si>
  <si>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</si>
  <si>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</si>
  <si>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</si>
  <si>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</si>
  <si>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</si>
  <si>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</si>
  <si>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</si>
  <si>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</si>
  <si>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</si>
  <si>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</si>
  <si>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</si>
  <si>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</si>
  <si>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</si>
  <si>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</si>
  <si>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</si>
  <si>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</si>
  <si>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</si>
  <si>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</si>
  <si>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</si>
  <si>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</si>
  <si>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</si>
  <si>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</si>
  <si>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</si>
  <si>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</si>
  <si>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</si>
  <si>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</si>
  <si>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</si>
  <si>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</si>
  <si>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</si>
  <si>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</si>
  <si>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</si>
  <si>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</si>
  <si>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</si>
  <si>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</si>
  <si>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</si>
  <si>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</si>
  <si>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</si>
  <si>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</si>
  <si>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</si>
  <si>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</si>
  <si>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</si>
  <si>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</si>
  <si>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</si>
  <si>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</si>
  <si>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</si>
  <si>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</si>
  <si>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</si>
  <si>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</si>
  <si>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</si>
  <si>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</si>
  <si>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</si>
  <si>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</si>
  <si>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</si>
  <si>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</si>
  <si>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</si>
  <si>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</si>
  <si>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</si>
  <si>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</si>
  <si>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</si>
  <si>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</si>
  <si>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</si>
  <si>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</si>
  <si>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</si>
  <si>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</si>
  <si>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</si>
  <si>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</si>
  <si>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</si>
  <si>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</si>
  <si>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</si>
  <si>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</si>
  <si>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</si>
  <si>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</si>
  <si>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</si>
  <si>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</si>
  <si>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</si>
  <si>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</si>
  <si>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</si>
  <si>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</si>
  <si>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</si>
  <si>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</si>
  <si>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</si>
  <si>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</si>
  <si>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</si>
  <si>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</si>
  <si>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</si>
  <si>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</si>
  <si>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</si>
  <si>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</si>
  <si>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</si>
  <si>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</si>
  <si>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</si>
  <si>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</si>
  <si>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</si>
  <si>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</si>
  <si>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</si>
  <si>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</si>
  <si>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</si>
  <si>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</si>
  <si>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</si>
  <si>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</si>
  <si>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</si>
  <si>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</si>
  <si>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</si>
  <si>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</si>
  <si>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</si>
  <si>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</si>
  <si>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</si>
  <si>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</si>
  <si>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</si>
  <si>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</si>
  <si>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</si>
  <si>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</si>
  <si>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</si>
  <si>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</si>
  <si>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</si>
  <si>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</si>
  <si>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</si>
  <si>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</si>
  <si>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</si>
  <si>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</si>
  <si>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</si>
  <si>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</si>
  <si>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</si>
  <si>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</si>
  <si>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</si>
  <si>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</si>
  <si>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</si>
  <si>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</si>
  <si>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</si>
  <si>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</si>
  <si>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</si>
  <si>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</si>
  <si>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</si>
  <si>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</si>
  <si>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</si>
  <si>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</si>
  <si>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</si>
  <si>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</si>
  <si>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</si>
  <si>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</si>
  <si>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</si>
  <si>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</si>
  <si>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</si>
  <si>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</si>
  <si>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</si>
  <si>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</si>
  <si>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</si>
  <si>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</si>
  <si>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</si>
  <si>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</si>
  <si>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</si>
  <si>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</si>
  <si>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</si>
  <si>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</si>
  <si>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</si>
  <si>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</si>
  <si>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</si>
  <si>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</si>
  <si>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</si>
  <si>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</si>
  <si>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</si>
  <si>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</si>
  <si>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</si>
  <si>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</si>
  <si>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</si>
  <si>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</si>
  <si>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</si>
  <si>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</si>
  <si>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</si>
  <si>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</si>
  <si>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</si>
  <si>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</si>
  <si>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</si>
  <si>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</si>
  <si>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</si>
  <si>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</si>
  <si>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</si>
  <si>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</si>
  <si>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</si>
  <si>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</si>
  <si>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</si>
  <si>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</si>
  <si>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</si>
  <si>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</si>
  <si>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</si>
  <si>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</si>
  <si>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</si>
  <si>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</si>
  <si>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</si>
  <si>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</si>
  <si>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</si>
  <si>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</si>
  <si>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</si>
  <si>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</si>
  <si>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</si>
  <si>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</si>
  <si>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</si>
  <si>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</si>
  <si>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</si>
  <si>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</si>
  <si>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</si>
  <si>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</si>
  <si>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</si>
  <si>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</si>
  <si>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</si>
  <si>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</si>
  <si>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</si>
  <si>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</si>
  <si>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</si>
  <si>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</si>
  <si>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</si>
  <si>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</si>
  <si>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</si>
  <si>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</si>
  <si>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</si>
  <si>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</si>
  <si>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</si>
  <si>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</si>
  <si>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</si>
  <si>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</si>
  <si>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</si>
  <si>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</si>
  <si>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</si>
  <si>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</si>
  <si>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</si>
  <si>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</si>
  <si>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</si>
  <si>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</si>
  <si>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</si>
  <si>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</si>
  <si>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</si>
  <si>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</si>
  <si>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</si>
  <si>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</si>
  <si>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</si>
  <si>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</si>
  <si>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</si>
  <si>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</si>
  <si>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</si>
  <si>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</si>
  <si>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</si>
  <si>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</si>
  <si>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</si>
  <si>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</si>
  <si>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</si>
  <si>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</si>
  <si>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</si>
  <si>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</si>
  <si>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</si>
  <si>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</si>
  <si>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</si>
  <si>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</si>
  <si>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</si>
  <si>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</si>
  <si>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</si>
  <si>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</si>
  <si>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</si>
  <si>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</si>
  <si>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</si>
  <si>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</si>
  <si>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</si>
  <si>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</si>
  <si>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</si>
  <si>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</si>
  <si>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</si>
  <si>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</si>
  <si>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</si>
  <si>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</si>
  <si>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</si>
  <si>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</si>
  <si>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</si>
  <si>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</si>
  <si>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</si>
  <si>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</si>
  <si>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</si>
  <si>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</si>
  <si>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</si>
  <si>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</si>
  <si>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</si>
  <si>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</si>
  <si>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</si>
  <si>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</si>
  <si>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</si>
  <si>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</si>
  <si>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</si>
  <si>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</si>
  <si>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</si>
  <si>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</si>
  <si>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</si>
  <si>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</si>
  <si>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</si>
  <si>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</si>
  <si>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</si>
  <si>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</si>
  <si>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</si>
  <si>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</si>
  <si>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</si>
  <si>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</si>
  <si>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</si>
  <si>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</si>
  <si>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</si>
  <si>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</si>
  <si>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</si>
  <si>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</si>
  <si>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</si>
  <si>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</si>
  <si>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</si>
  <si>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</si>
  <si>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</si>
  <si>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</si>
  <si>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</si>
  <si>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</si>
  <si>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</si>
  <si>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</si>
  <si>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</si>
  <si>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</si>
  <si>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</si>
  <si>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</si>
  <si>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</si>
  <si>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</si>
  <si>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</si>
  <si>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</si>
  <si>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</si>
  <si>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</si>
  <si>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</si>
  <si>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</si>
  <si>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</si>
  <si>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</si>
  <si>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</si>
  <si>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</si>
  <si>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</si>
  <si>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</si>
  <si>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</si>
  <si>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</si>
  <si>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</si>
  <si>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</si>
  <si>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</si>
  <si>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</si>
  <si>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</si>
  <si>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</si>
  <si>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</si>
  <si>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</si>
  <si>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</si>
  <si>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</si>
  <si>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</si>
  <si>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</si>
  <si>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</si>
  <si>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</si>
  <si>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</si>
  <si>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</si>
  <si>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</si>
  <si>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</si>
  <si>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</si>
  <si>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</si>
  <si>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</si>
  <si>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</si>
  <si>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</si>
  <si>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</si>
  <si>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</si>
  <si>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</si>
  <si>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</si>
  <si>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</si>
  <si>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</si>
  <si>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</si>
  <si>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</si>
  <si>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</si>
  <si>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</si>
  <si>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</si>
  <si>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</si>
  <si>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</si>
  <si>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</si>
  <si>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</si>
  <si>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</si>
  <si>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</si>
  <si>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</si>
  <si>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</si>
  <si>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</si>
  <si>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</si>
  <si>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</si>
  <si>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</si>
  <si>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</si>
  <si>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</si>
  <si>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</si>
  <si>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</si>
  <si>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</si>
  <si>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</si>
  <si>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</si>
  <si>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</si>
  <si>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</si>
  <si>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</si>
  <si>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</si>
  <si>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</si>
  <si>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</si>
  <si>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</si>
  <si>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</si>
  <si>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</si>
  <si>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</si>
  <si>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</si>
  <si>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</si>
  <si>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</si>
  <si>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</si>
  <si>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</si>
  <si>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</si>
  <si>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</si>
  <si>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</si>
  <si>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</si>
  <si>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</si>
  <si>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</si>
  <si>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</si>
  <si>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</si>
  <si>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</si>
  <si>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</si>
  <si>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</si>
  <si>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</si>
  <si>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</si>
  <si>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</si>
  <si>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</si>
  <si>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</si>
  <si>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</si>
  <si>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</si>
  <si>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</si>
  <si>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</si>
  <si>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</si>
  <si>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</si>
  <si>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</si>
  <si>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</si>
  <si>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</si>
  <si>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</si>
  <si>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</si>
  <si>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</si>
  <si>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</si>
  <si>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</si>
  <si>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</si>
  <si>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</si>
  <si>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</si>
  <si>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</si>
  <si>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</si>
  <si>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</si>
  <si>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</si>
  <si>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</si>
  <si>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</si>
  <si>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</si>
  <si>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</si>
  <si>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</si>
  <si>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</si>
  <si>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</si>
  <si>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</si>
  <si>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</si>
  <si>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</si>
  <si>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</si>
  <si>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</si>
  <si>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</si>
  <si>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</si>
  <si>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</si>
  <si>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</si>
  <si>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</si>
  <si>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</si>
  <si>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</si>
  <si>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</si>
  <si>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</si>
  <si>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</si>
  <si>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</si>
  <si>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</si>
  <si>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</si>
  <si>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</si>
  <si>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</si>
  <si>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</si>
  <si>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</si>
  <si>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</si>
  <si>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</si>
  <si>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</si>
  <si>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</si>
  <si>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</si>
  <si>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</si>
  <si>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</si>
  <si>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</si>
  <si>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</si>
  <si>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</si>
  <si>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</si>
  <si>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</si>
  <si>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</si>
  <si>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</si>
  <si>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</si>
  <si>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</si>
  <si>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</si>
  <si>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</si>
  <si>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</si>
  <si>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</si>
  <si>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</si>
  <si>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</si>
  <si>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</si>
  <si>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</si>
  <si>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</si>
  <si>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</si>
  <si>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</si>
  <si>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</si>
  <si>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</si>
  <si>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</si>
  <si>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</si>
  <si>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</si>
  <si>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</si>
  <si>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</si>
  <si>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</si>
  <si>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</si>
  <si>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</si>
  <si>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</si>
  <si>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</si>
  <si>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</si>
  <si>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</si>
  <si>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</si>
  <si>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</si>
  <si>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</si>
  <si>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</si>
  <si>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</si>
  <si>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</si>
  <si>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</si>
  <si>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</si>
  <si>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</si>
  <si>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</si>
  <si>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</si>
  <si>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</si>
  <si>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</si>
  <si>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</si>
  <si>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</si>
  <si>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</si>
  <si>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</si>
  <si>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</si>
  <si>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</si>
  <si>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</si>
  <si>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</si>
  <si>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</si>
  <si>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</si>
  <si>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</si>
  <si>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</si>
  <si>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</si>
  <si>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</si>
  <si>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</si>
  <si>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</si>
  <si>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</si>
  <si>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</si>
  <si>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</si>
  <si>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</si>
  <si>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</si>
  <si>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</si>
  <si>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</si>
  <si>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</si>
  <si>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</si>
  <si>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</si>
  <si>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</si>
  <si>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</si>
  <si>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</si>
  <si>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</si>
  <si>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</si>
  <si>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</si>
  <si>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</si>
  <si>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</si>
  <si>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</si>
  <si>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</si>
  <si>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</si>
  <si>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</si>
  <si>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</si>
  <si>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</si>
  <si>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</si>
  <si>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</si>
  <si>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</si>
  <si>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</si>
  <si>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</si>
  <si>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</si>
  <si>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</si>
  <si>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</si>
  <si>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</si>
  <si>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</si>
  <si>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</si>
  <si>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</si>
  <si>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</si>
  <si>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</si>
  <si>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</si>
  <si>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</si>
  <si>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</si>
  <si>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</si>
  <si>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</si>
  <si>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</si>
  <si>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</si>
  <si>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</si>
  <si>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</si>
  <si>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</si>
  <si>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</si>
  <si>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</si>
  <si>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</si>
  <si>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</si>
  <si>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</si>
  <si>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</si>
  <si>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</si>
  <si>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</si>
  <si>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</si>
  <si>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</si>
  <si>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</si>
  <si>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</si>
  <si>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</si>
  <si>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</si>
  <si>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</si>
  <si>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</si>
  <si>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</si>
  <si>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</si>
  <si>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</si>
  <si>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</si>
  <si>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</si>
  <si>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</si>
  <si>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</si>
  <si>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</si>
  <si>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</si>
  <si>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</si>
  <si>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</si>
  <si>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</si>
  <si>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</si>
  <si>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</si>
  <si>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</si>
  <si>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</si>
  <si>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</si>
  <si>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</si>
  <si>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</si>
  <si>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</si>
  <si>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</si>
  <si>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</si>
  <si>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</si>
  <si>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</si>
  <si>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</si>
  <si>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</si>
  <si>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</si>
  <si>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</si>
  <si>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</si>
  <si>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</si>
  <si>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</si>
  <si>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</si>
  <si>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</si>
  <si>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</si>
  <si>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</si>
  <si>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</si>
  <si>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</si>
  <si>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</si>
  <si>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</si>
  <si>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</si>
  <si>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</si>
  <si>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</si>
  <si>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</si>
  <si>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</si>
  <si>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</si>
  <si>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</si>
  <si>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</si>
  <si>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</si>
  <si>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</si>
  <si>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</si>
  <si>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</si>
  <si>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</si>
  <si>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</si>
  <si>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</si>
  <si>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</si>
  <si>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</si>
  <si>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</si>
  <si>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</si>
  <si>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</si>
  <si>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</si>
  <si>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</si>
  <si>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</si>
  <si>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</si>
  <si>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</si>
  <si>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</si>
  <si>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</si>
  <si>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</si>
  <si>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</si>
  <si>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</si>
  <si>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</si>
  <si>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</si>
  <si>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</si>
  <si>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</si>
  <si>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</si>
  <si>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</si>
  <si>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</si>
  <si>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</si>
  <si>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</si>
  <si>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</si>
  <si>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</si>
  <si>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</si>
  <si>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</si>
  <si>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</si>
  <si>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</si>
  <si>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</si>
  <si>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</si>
  <si>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</si>
  <si>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</si>
  <si>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</si>
  <si>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</si>
  <si>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</si>
  <si>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</si>
  <si>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</si>
  <si>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</si>
  <si>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</si>
  <si>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</si>
  <si>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</si>
  <si>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</si>
  <si>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</si>
  <si>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</si>
  <si>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</si>
  <si>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</si>
  <si>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</si>
  <si>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</si>
  <si>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</si>
  <si>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</si>
  <si>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</si>
  <si>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</si>
  <si>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</si>
  <si>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</si>
  <si>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</si>
  <si>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</si>
  <si>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</si>
  <si>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</si>
  <si>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</si>
  <si>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</si>
  <si>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</si>
  <si>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</si>
  <si>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</si>
  <si>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</si>
  <si>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</si>
  <si>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</si>
  <si>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</si>
  <si>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</si>
  <si>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</si>
  <si>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</si>
  <si>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</si>
  <si>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</si>
  <si>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</si>
  <si>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</si>
  <si>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</si>
  <si>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</si>
  <si>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</si>
  <si>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</si>
  <si>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</si>
  <si>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</si>
  <si>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</si>
  <si>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</si>
  <si>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</si>
  <si>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</si>
  <si>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</si>
  <si>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</si>
  <si>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</si>
  <si>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</si>
  <si>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</si>
  <si>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</si>
  <si>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</si>
  <si>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</si>
  <si>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</si>
  <si>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</si>
  <si>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</si>
  <si>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</si>
  <si>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</si>
  <si>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</si>
  <si>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</si>
  <si>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</si>
  <si>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</si>
  <si>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</si>
  <si>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</si>
  <si>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</si>
  <si>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</si>
  <si>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</si>
  <si>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</si>
  <si>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</si>
  <si>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</si>
  <si>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</si>
  <si>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</si>
  <si>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</si>
  <si>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</si>
  <si>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</si>
  <si>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</si>
  <si>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</si>
  <si>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</si>
  <si>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</si>
  <si>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</si>
  <si>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</si>
  <si>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</si>
  <si>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</si>
  <si>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</si>
  <si>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</si>
  <si>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</si>
  <si>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</si>
  <si>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</si>
  <si>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</si>
  <si>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</si>
  <si>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</si>
  <si>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</si>
  <si>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</si>
  <si>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</si>
  <si>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</si>
  <si>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</si>
  <si>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</si>
  <si>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</si>
  <si>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</si>
  <si>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</si>
  <si>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</si>
  <si>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</si>
  <si>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</si>
  <si>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</si>
  <si>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</si>
  <si>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</si>
  <si>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</si>
  <si>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</si>
  <si>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</si>
  <si>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</si>
  <si>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</si>
  <si>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</si>
  <si>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</si>
  <si>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</si>
  <si>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</si>
  <si>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</si>
  <si>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</si>
  <si>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</si>
  <si>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</si>
  <si>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</si>
  <si>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</si>
  <si>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</si>
  <si>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</si>
  <si>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</si>
  <si>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</si>
  <si>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</si>
  <si>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</si>
  <si>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</si>
  <si>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</si>
  <si>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</si>
  <si>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</si>
  <si>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</si>
  <si>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</si>
  <si>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</si>
  <si>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</si>
  <si>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</si>
  <si>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</si>
  <si>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</si>
  <si>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</si>
  <si>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</si>
  <si>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</si>
  <si>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</si>
  <si>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</si>
  <si>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</si>
  <si>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</si>
  <si>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</si>
  <si>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</si>
  <si>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</si>
  <si>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</si>
  <si>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</si>
  <si>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</si>
  <si>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</si>
  <si>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</si>
  <si>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</si>
  <si>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</si>
  <si>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</si>
  <si>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</si>
  <si>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</si>
  <si>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</si>
  <si>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</si>
  <si>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</si>
  <si>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</si>
  <si>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</si>
  <si>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</si>
  <si>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</si>
  <si>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</si>
  <si>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</si>
  <si>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</si>
  <si>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</si>
  <si>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</si>
  <si>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</si>
  <si>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</si>
  <si>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</si>
  <si>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</si>
  <si>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</si>
  <si>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</si>
  <si>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</si>
  <si>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</si>
  <si>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</si>
  <si>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</si>
  <si>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</si>
  <si>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</si>
  <si>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</si>
  <si>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</si>
  <si>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</si>
  <si>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</si>
  <si>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</si>
  <si>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</si>
  <si>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</si>
  <si>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</si>
  <si>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</si>
  <si>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</si>
  <si>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</si>
  <si>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</si>
  <si>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</si>
  <si>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</si>
  <si>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</si>
  <si>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</si>
  <si>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</si>
  <si>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</si>
  <si>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</si>
  <si>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</si>
  <si>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</si>
  <si>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</si>
  <si>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</si>
  <si>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</si>
  <si>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</si>
  <si>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</si>
  <si>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</si>
  <si>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</si>
  <si>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</si>
  <si>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</si>
  <si>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</si>
  <si>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</si>
  <si>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</si>
  <si>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</si>
  <si>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</si>
  <si>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</si>
  <si>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</si>
  <si>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</si>
  <si>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</si>
  <si>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</si>
  <si>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</si>
  <si>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</si>
  <si>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</si>
  <si>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</si>
  <si>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</si>
  <si>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</si>
  <si>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</si>
  <si>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</si>
  <si>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</si>
  <si>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</si>
  <si>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</si>
  <si>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</si>
  <si>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</si>
  <si>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</si>
  <si>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</si>
  <si>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</si>
  <si>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</si>
  <si>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</si>
  <si>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</si>
  <si>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</si>
  <si>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</si>
  <si>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</si>
  <si>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</si>
  <si>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</si>
  <si>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</si>
  <si>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</si>
  <si>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</si>
  <si>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</si>
  <si>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</si>
  <si>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</si>
  <si>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</si>
  <si>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</si>
  <si>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</si>
  <si>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</si>
  <si>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</si>
  <si>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</si>
  <si>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</si>
  <si>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</si>
  <si>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</si>
  <si>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</si>
  <si>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</si>
  <si>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</si>
  <si>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</si>
  <si>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</si>
  <si>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</si>
  <si>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</si>
  <si>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</si>
  <si>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</si>
  <si>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</si>
  <si>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</si>
  <si>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</si>
  <si>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</si>
  <si>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</si>
  <si>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</si>
  <si>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</si>
  <si>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</si>
  <si>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</si>
  <si>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</si>
  <si>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</si>
  <si>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</si>
  <si>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</si>
  <si>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</si>
  <si>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</si>
  <si>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</si>
  <si>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</si>
  <si>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</si>
  <si>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</si>
  <si>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</si>
  <si>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</si>
  <si>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</si>
  <si>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</si>
  <si>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</si>
  <si>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</si>
  <si>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</si>
  <si>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</si>
  <si>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</si>
  <si>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</si>
  <si>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</si>
  <si>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</si>
  <si>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</si>
  <si>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</si>
  <si>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</si>
  <si>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</si>
  <si>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</si>
  <si>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</si>
  <si>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</si>
  <si>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</si>
  <si>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</si>
  <si>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</si>
  <si>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</si>
  <si>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</si>
  <si>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</si>
  <si>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</si>
  <si>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</si>
  <si>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</si>
  <si>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</si>
  <si>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</si>
  <si>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</si>
  <si>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</si>
  <si>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</si>
  <si>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</si>
  <si>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</si>
  <si>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</si>
  <si>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</si>
  <si>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</si>
  <si>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</si>
  <si>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</si>
  <si>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</si>
  <si>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</si>
  <si>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</si>
  <si>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</si>
  <si>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</si>
  <si>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</si>
  <si>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</si>
  <si>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</si>
  <si>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</si>
  <si>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</si>
  <si>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</si>
  <si>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</si>
  <si>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</si>
  <si>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</si>
  <si>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</si>
  <si>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</si>
  <si>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</si>
  <si>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</si>
  <si>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</si>
  <si>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</si>
  <si>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</si>
  <si>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</si>
  <si>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</si>
  <si>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</si>
  <si>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</si>
  <si>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</si>
  <si>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</si>
  <si>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</si>
  <si>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</si>
  <si>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</si>
  <si>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</si>
  <si>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</si>
  <si>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</si>
  <si>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</si>
  <si>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</si>
  <si>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</si>
  <si>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</si>
  <si>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</si>
  <si>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</si>
  <si>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</si>
  <si>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</si>
  <si>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</si>
  <si>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</si>
  <si>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</si>
  <si>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</si>
  <si>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</si>
  <si>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</si>
  <si>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</si>
  <si>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</si>
  <si>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</si>
  <si>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</si>
  <si>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</si>
  <si>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</si>
  <si>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</si>
  <si>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</si>
  <si>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</si>
  <si>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</si>
  <si>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</si>
  <si>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</si>
  <si>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</si>
  <si>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</si>
  <si>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</si>
  <si>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</si>
  <si>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</si>
  <si>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</si>
  <si>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</si>
  <si>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</si>
  <si>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</si>
  <si>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</si>
  <si>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</si>
  <si>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</si>
  <si>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</si>
  <si>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</si>
  <si>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</si>
  <si>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</si>
  <si>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</si>
  <si>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</si>
  <si>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</si>
  <si>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</si>
  <si>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</si>
  <si>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</si>
  <si>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</si>
  <si>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</si>
  <si>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</si>
  <si>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</si>
  <si>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</si>
  <si>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</si>
  <si>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</si>
  <si>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</si>
  <si>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</si>
  <si>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</si>
  <si>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</si>
  <si>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</si>
  <si>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</si>
  <si>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</si>
  <si>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</si>
  <si>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</si>
  <si>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</si>
  <si>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</si>
  <si>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</si>
  <si>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</si>
  <si>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</si>
  <si>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</si>
  <si>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</si>
  <si>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</si>
  <si>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</si>
  <si>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</si>
  <si>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</si>
  <si>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</si>
  <si>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</si>
  <si>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</si>
  <si>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</si>
  <si>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</si>
  <si>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</si>
  <si>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</si>
  <si>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</si>
  <si>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</si>
  <si>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</si>
  <si>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</si>
  <si>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</si>
  <si>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</si>
  <si>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</si>
  <si>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</si>
  <si>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</si>
  <si>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</si>
  <si>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</si>
  <si>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</si>
  <si>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</si>
  <si>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</si>
  <si>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</si>
  <si>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</si>
  <si>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</si>
  <si>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</si>
  <si>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</si>
  <si>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</si>
  <si>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</si>
  <si>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</si>
  <si>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</si>
  <si>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</si>
  <si>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</si>
  <si>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</si>
  <si>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</si>
  <si>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</si>
  <si>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</si>
  <si>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</si>
  <si>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</si>
  <si>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</si>
  <si>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</si>
  <si>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</si>
  <si>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</si>
  <si>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</si>
  <si>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</si>
  <si>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</si>
  <si>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</si>
  <si>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</si>
  <si>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</si>
  <si>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</si>
  <si>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</si>
  <si>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</si>
  <si>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</si>
  <si>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</si>
  <si>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</si>
  <si>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</si>
  <si>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</si>
  <si>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</si>
  <si>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</si>
  <si>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</si>
  <si>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</si>
  <si>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</si>
  <si>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</si>
  <si>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</si>
  <si>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</si>
  <si>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</si>
  <si>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</si>
  <si>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</si>
  <si>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</si>
  <si>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</si>
  <si>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</si>
  <si>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</si>
  <si>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</si>
  <si>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</si>
  <si>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</si>
  <si>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</si>
  <si>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</si>
  <si>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</si>
  <si>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</si>
  <si>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</si>
  <si>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</si>
  <si>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</si>
  <si>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</si>
  <si>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</si>
  <si>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</si>
  <si>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</si>
  <si>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</si>
  <si>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</si>
  <si>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</si>
  <si>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</si>
  <si>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</si>
  <si>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</si>
  <si>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</si>
  <si>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</si>
  <si>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</si>
  <si>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</si>
  <si>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</si>
  <si>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</si>
  <si>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</si>
  <si>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</si>
  <si>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</si>
  <si>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</si>
  <si>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</si>
  <si>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</si>
  <si>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</si>
  <si>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</si>
  <si>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</si>
  <si>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</si>
  <si>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</si>
  <si>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</si>
  <si>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</si>
  <si>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</si>
  <si>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</si>
  <si>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</si>
  <si>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</si>
  <si>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</si>
  <si>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</si>
  <si>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</si>
  <si>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</si>
  <si>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</si>
  <si>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</si>
  <si>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</si>
  <si>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</si>
  <si>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</si>
  <si>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</si>
  <si>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</si>
  <si>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</si>
  <si>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</si>
  <si>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</si>
  <si>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</si>
  <si>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</si>
  <si>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</si>
  <si>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</si>
  <si>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</si>
  <si>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</si>
  <si>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</si>
  <si>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</si>
  <si>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</si>
  <si>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</si>
  <si>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</si>
  <si>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</si>
  <si>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</si>
  <si>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</si>
  <si>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</si>
  <si>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</si>
  <si>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</si>
  <si>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</si>
  <si>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</si>
  <si>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</si>
  <si>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</si>
  <si>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</si>
  <si>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</si>
  <si>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</si>
  <si>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</si>
  <si>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</si>
  <si>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</si>
  <si>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</si>
  <si>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</si>
  <si>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</si>
  <si>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</si>
  <si>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</si>
  <si>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</si>
  <si>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</si>
  <si>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</si>
  <si>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</si>
  <si>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</si>
  <si>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</si>
  <si>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</si>
  <si>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</si>
  <si>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</si>
  <si>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</si>
  <si>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</si>
  <si>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</si>
  <si>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</si>
  <si>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</si>
  <si>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</si>
  <si>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</si>
  <si>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</si>
  <si>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</si>
  <si>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</si>
  <si>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</si>
  <si>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</si>
  <si>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</si>
  <si>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</si>
  <si>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</si>
  <si>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</si>
  <si>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</si>
  <si>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</si>
  <si>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</si>
  <si>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</si>
  <si>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</si>
  <si>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</si>
  <si>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</si>
  <si>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</si>
  <si>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</si>
  <si>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</si>
  <si>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</si>
  <si>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</si>
  <si>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</si>
  <si>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</si>
  <si>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</si>
  <si>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</si>
  <si>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</si>
  <si>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</si>
  <si>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</si>
  <si>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</si>
  <si>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</si>
  <si>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</si>
  <si>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</si>
  <si>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</si>
  <si>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</si>
  <si>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</si>
  <si>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</si>
  <si>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</si>
  <si>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</si>
  <si>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</si>
  <si>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</si>
  <si>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</si>
  <si>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</si>
  <si>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</si>
  <si>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</si>
  <si>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</si>
  <si>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</si>
  <si>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</si>
  <si>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</si>
  <si>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</si>
  <si>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</si>
  <si>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</si>
  <si>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</si>
  <si>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</si>
  <si>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</si>
  <si>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</si>
  <si>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</si>
  <si>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</si>
  <si>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</si>
  <si>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</si>
  <si>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</si>
  <si>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</si>
  <si>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</si>
  <si>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</si>
  <si>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</si>
  <si>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</si>
  <si>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</si>
  <si>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</si>
  <si>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</si>
  <si>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</si>
  <si>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</si>
  <si>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</si>
  <si>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</si>
  <si>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</si>
  <si>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</si>
  <si>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</si>
  <si>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</si>
  <si>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</si>
  <si>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</si>
  <si>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</si>
  <si>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</si>
  <si>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</si>
  <si>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</si>
  <si>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</si>
  <si>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</si>
  <si>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</si>
  <si>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</si>
  <si>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</si>
  <si>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</si>
  <si>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</si>
  <si>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</si>
  <si>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</si>
  <si>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</si>
  <si>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</si>
  <si>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</si>
  <si>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</si>
  <si>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</si>
  <si>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</si>
  <si>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</si>
  <si>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</si>
  <si>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</si>
  <si>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</si>
  <si>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</si>
  <si>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</si>
  <si>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</si>
  <si>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</si>
  <si>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</si>
  <si>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</si>
  <si>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</si>
  <si>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</si>
  <si>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</si>
  <si>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</si>
  <si>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</si>
  <si>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</si>
  <si>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</si>
  <si>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</si>
  <si>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</si>
  <si>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</si>
  <si>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</si>
  <si>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</si>
  <si>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</si>
  <si>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</si>
  <si>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</si>
  <si>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</si>
  <si>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</si>
  <si>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</si>
  <si>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</si>
  <si>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</si>
  <si>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</si>
  <si>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</si>
  <si>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</si>
  <si>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</si>
  <si>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</si>
  <si>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</si>
  <si>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</si>
  <si>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</si>
  <si>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</si>
  <si>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</si>
  <si>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</si>
  <si>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</si>
  <si>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</si>
  <si>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</si>
  <si>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</si>
  <si>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</si>
  <si>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</si>
  <si>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</si>
  <si>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</si>
  <si>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</si>
  <si>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</si>
  <si>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</si>
  <si>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</si>
  <si>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</si>
  <si>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</si>
  <si>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</si>
  <si>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</si>
  <si>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</si>
  <si>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</si>
  <si>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</si>
  <si>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</si>
  <si>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</si>
  <si>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</si>
  <si>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</si>
  <si>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</si>
  <si>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</si>
  <si>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</si>
  <si>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</si>
  <si>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</si>
  <si>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</si>
  <si>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</si>
  <si>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</si>
  <si>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</si>
  <si>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</si>
  <si>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</si>
  <si>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</si>
  <si>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</si>
  <si>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</si>
  <si>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</si>
  <si>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</si>
  <si>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</si>
  <si>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</si>
  <si>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</si>
  <si>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</si>
  <si>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</si>
  <si>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</si>
  <si>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</si>
  <si>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</si>
  <si>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</si>
  <si>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</si>
  <si>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</si>
  <si>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</si>
  <si>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</si>
  <si>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</si>
  <si>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</si>
  <si>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</si>
  <si>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</si>
  <si>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</si>
  <si>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</si>
  <si>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</si>
  <si>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</si>
  <si>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</si>
  <si>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</si>
  <si>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</si>
  <si>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</si>
  <si>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</si>
  <si>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</si>
  <si>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</si>
  <si>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</si>
  <si>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</si>
  <si>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</si>
  <si>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</si>
  <si>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</si>
  <si>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</si>
  <si>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</si>
  <si>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</si>
  <si>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</si>
  <si>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</si>
  <si>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</si>
  <si>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</si>
  <si>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</si>
  <si>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</si>
  <si>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</si>
  <si>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</si>
  <si>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</si>
  <si>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</si>
  <si>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</si>
  <si>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</si>
  <si>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</si>
  <si>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</si>
  <si>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</si>
  <si>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</si>
  <si>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</si>
  <si>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</si>
  <si>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</si>
  <si>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</si>
  <si>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</si>
  <si>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</si>
  <si>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</si>
  <si>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</si>
  <si>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</si>
  <si>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</si>
  <si>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</si>
  <si>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</si>
  <si>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</si>
  <si>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</si>
  <si>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</si>
  <si>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</si>
  <si>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</si>
  <si>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</si>
  <si>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</si>
  <si>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</si>
  <si>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</si>
  <si>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</si>
  <si>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</si>
  <si>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</si>
  <si>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</si>
  <si>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</si>
  <si>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</si>
  <si>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</si>
  <si>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</si>
  <si>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</si>
  <si>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</si>
  <si>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</si>
  <si>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</si>
  <si>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</si>
  <si>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</si>
  <si>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</si>
  <si>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</si>
  <si>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</si>
  <si>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</si>
  <si>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</si>
  <si>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</si>
  <si>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</si>
  <si>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</si>
  <si>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</si>
  <si>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</si>
  <si>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</si>
  <si>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</si>
  <si>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</si>
  <si>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</si>
  <si>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</si>
  <si>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</si>
  <si>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</si>
  <si>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</si>
  <si>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</si>
  <si>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</si>
  <si>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</si>
  <si>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</si>
  <si>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</si>
  <si>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</si>
  <si>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</si>
  <si>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</si>
  <si>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</si>
  <si>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</si>
  <si>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</si>
  <si>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</si>
  <si>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</si>
  <si>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</si>
  <si>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</si>
  <si>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</si>
  <si>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</si>
  <si>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</si>
  <si>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</si>
  <si>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</si>
  <si>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</si>
  <si>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</si>
  <si>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</si>
  <si>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</si>
  <si>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</si>
  <si>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</si>
  <si>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</si>
  <si>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</si>
  <si>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</si>
  <si>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</si>
  <si>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</si>
  <si>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</si>
  <si>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</si>
  <si>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</si>
  <si>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</si>
  <si>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</si>
  <si>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</si>
  <si>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</si>
  <si>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</si>
  <si>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</si>
  <si>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</si>
  <si>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</si>
  <si>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</si>
  <si>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</si>
  <si>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</si>
  <si>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</si>
  <si>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</si>
  <si>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</si>
  <si>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</si>
  <si>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</si>
  <si>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</si>
  <si>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</si>
  <si>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</si>
  <si>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</si>
  <si>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</si>
  <si>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</si>
  <si>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</si>
  <si>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</si>
  <si>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</si>
  <si>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</si>
  <si>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</si>
  <si>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</si>
  <si>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</si>
  <si>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</si>
  <si>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</si>
  <si>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</si>
  <si>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</si>
  <si>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</si>
  <si>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</si>
  <si>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</si>
  <si>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</si>
  <si>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</si>
  <si>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</si>
  <si>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</si>
  <si>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</si>
  <si>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</si>
  <si>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</si>
  <si>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</si>
  <si>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</si>
  <si>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</si>
  <si>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</si>
  <si>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</si>
  <si>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</si>
  <si>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</si>
  <si>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</si>
  <si>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</si>
  <si>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</si>
  <si>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</si>
  <si>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</si>
  <si>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</si>
  <si>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</si>
  <si>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</si>
  <si>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</si>
  <si>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</si>
  <si>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</si>
  <si>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</si>
  <si>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</si>
  <si>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</si>
  <si>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</si>
  <si>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</si>
  <si>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</si>
  <si>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</si>
  <si>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</si>
  <si>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</si>
  <si>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</si>
  <si>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</si>
  <si>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</si>
  <si>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</si>
  <si>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</si>
  <si>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</si>
  <si>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</si>
  <si>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</si>
  <si>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</si>
  <si>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</si>
  <si>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</si>
  <si>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</si>
  <si>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</si>
  <si>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</si>
  <si>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</si>
  <si>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</si>
  <si>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</si>
  <si>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</si>
  <si>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</si>
  <si>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</si>
  <si>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</si>
  <si>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</si>
  <si>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</si>
  <si>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</si>
  <si>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</si>
  <si>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</si>
  <si>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</si>
  <si>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</si>
  <si>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</si>
  <si>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</si>
  <si>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</si>
  <si>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</si>
  <si>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</si>
  <si>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</si>
  <si>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</si>
  <si>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</si>
  <si>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</si>
  <si>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</si>
  <si>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</si>
  <si>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</si>
  <si>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</si>
  <si>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</si>
  <si>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</si>
  <si>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</si>
  <si>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</si>
  <si>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</si>
  <si>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</si>
  <si>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</si>
  <si>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</si>
  <si>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</si>
  <si>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</si>
  <si>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</si>
  <si>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</si>
  <si>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</si>
  <si>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</si>
  <si>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</si>
  <si>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</si>
  <si>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</si>
  <si>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</si>
  <si>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</si>
  <si>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</si>
  <si>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</si>
  <si>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</si>
  <si>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</si>
  <si>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</si>
  <si>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</si>
  <si>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</si>
  <si>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</si>
  <si>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</si>
  <si>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</si>
  <si>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</si>
  <si>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</si>
  <si>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</si>
  <si>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</si>
  <si>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</si>
  <si>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</si>
  <si>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</si>
  <si>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</si>
  <si>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</si>
  <si>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</si>
  <si>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</si>
  <si>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</si>
  <si>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</si>
  <si>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</si>
  <si>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</si>
  <si>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</si>
  <si>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</si>
  <si>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</si>
  <si>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</si>
  <si>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</si>
  <si>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</si>
  <si>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</si>
  <si>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</si>
  <si>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</si>
  <si>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</si>
  <si>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</si>
  <si>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</si>
  <si>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</si>
  <si>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</si>
  <si>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</si>
  <si>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</si>
  <si>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</si>
  <si>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</si>
  <si>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</si>
  <si>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</si>
  <si>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</si>
  <si>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</si>
  <si>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</si>
  <si>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</si>
  <si>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</si>
  <si>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</si>
  <si>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</si>
  <si>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</si>
  <si>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</si>
  <si>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</si>
  <si>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</si>
  <si>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</si>
  <si>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</si>
  <si>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</si>
  <si>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</si>
  <si>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</si>
  <si>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</si>
  <si>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</si>
  <si>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</si>
  <si>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</si>
  <si>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</si>
  <si>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</si>
  <si>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</si>
  <si>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</si>
  <si>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</si>
  <si>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</si>
  <si>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</si>
  <si>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</si>
  <si>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</si>
  <si>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</si>
  <si>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</si>
  <si>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</si>
  <si>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</si>
  <si>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</si>
  <si>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</si>
  <si>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</si>
  <si>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</si>
  <si>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</si>
  <si>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</si>
  <si>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</si>
  <si>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</si>
  <si>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</si>
  <si>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</si>
  <si>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</si>
  <si>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</si>
  <si>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</si>
  <si>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</si>
  <si>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</si>
  <si>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</si>
  <si>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</si>
  <si>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</si>
  <si>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</si>
  <si>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</si>
  <si>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</si>
  <si>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</si>
  <si>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</si>
  <si>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</si>
  <si>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</si>
  <si>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</si>
  <si>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</si>
  <si>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</si>
  <si>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</si>
  <si>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</si>
  <si>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</si>
  <si>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</si>
  <si>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</si>
  <si>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</si>
  <si>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</si>
  <si>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</si>
  <si>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</si>
  <si>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</si>
  <si>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</si>
  <si>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</si>
  <si>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</si>
  <si>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</si>
  <si>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</si>
  <si>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</si>
  <si>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</si>
  <si>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</si>
  <si>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</si>
  <si>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</si>
  <si>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</si>
  <si>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</si>
  <si>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</si>
  <si>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</si>
  <si>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</si>
  <si>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</si>
  <si>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</si>
  <si>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</si>
  <si>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</si>
  <si>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</si>
  <si>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</si>
  <si>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</si>
  <si>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</si>
  <si>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</si>
  <si>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</si>
  <si>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</si>
  <si>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</si>
  <si>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</si>
  <si>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</si>
  <si>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</si>
  <si>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</si>
  <si>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</si>
  <si>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</si>
  <si>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</si>
  <si>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</si>
  <si>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</si>
  <si>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</si>
  <si>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</si>
  <si>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</si>
  <si>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</si>
  <si>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</si>
  <si>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</si>
  <si>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</si>
  <si>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</si>
  <si>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</si>
  <si>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</si>
  <si>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</si>
  <si>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</si>
  <si>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</si>
  <si>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</si>
  <si>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</si>
  <si>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</si>
  <si>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</si>
  <si>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</si>
  <si>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</si>
  <si>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</si>
  <si>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</si>
  <si>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</si>
  <si>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</si>
  <si>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</si>
  <si>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</si>
  <si>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</si>
  <si>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</si>
  <si>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</si>
  <si>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</si>
  <si>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</si>
  <si>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</si>
  <si>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</si>
  <si>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</si>
  <si>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</si>
  <si>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</si>
  <si>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</si>
  <si>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</si>
  <si>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</si>
  <si>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</si>
  <si>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</si>
  <si>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</si>
  <si>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</si>
  <si>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</si>
  <si>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</si>
  <si>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</si>
  <si>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</si>
  <si>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</si>
  <si>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</si>
  <si>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</si>
  <si>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</si>
  <si>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</si>
  <si>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</si>
  <si>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</si>
  <si>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</si>
  <si>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</si>
  <si>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</si>
  <si>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</si>
  <si>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</si>
  <si>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</si>
  <si>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</si>
  <si>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</si>
  <si>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</si>
  <si>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</si>
  <si>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</si>
  <si>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</si>
  <si>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</si>
  <si>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</si>
  <si>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</si>
  <si>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</si>
  <si>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</si>
  <si>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</si>
  <si>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</si>
  <si>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</si>
  <si>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</si>
  <si>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</si>
  <si>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</si>
  <si>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</si>
  <si>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</si>
  <si>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</si>
  <si>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</si>
  <si>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</si>
  <si>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</si>
  <si>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</si>
  <si>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</si>
  <si>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</si>
  <si>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</si>
  <si>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</si>
  <si>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</si>
  <si>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</si>
  <si>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</si>
  <si>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</si>
  <si>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</si>
  <si>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</si>
  <si>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</si>
  <si>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</si>
  <si>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</si>
  <si>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</si>
  <si>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</si>
  <si>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</si>
  <si>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</si>
  <si>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</si>
  <si>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</si>
  <si>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</si>
  <si>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</si>
  <si>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</si>
  <si>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</si>
  <si>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</si>
  <si>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</si>
  <si>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</si>
  <si>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</si>
  <si>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</si>
  <si>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</si>
  <si>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</si>
  <si>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</si>
  <si>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</si>
  <si>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</si>
  <si>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</si>
  <si>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</si>
  <si>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</si>
  <si>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</si>
  <si>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</si>
  <si>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</si>
  <si>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</si>
  <si>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</si>
  <si>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</si>
  <si>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</si>
  <si>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</si>
  <si>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</si>
  <si>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</si>
  <si>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</si>
  <si>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</si>
  <si>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</si>
  <si>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</si>
  <si>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</si>
  <si>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</si>
  <si>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</si>
  <si>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</si>
  <si>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</si>
  <si>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</si>
  <si>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</si>
  <si>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</si>
  <si>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</si>
  <si>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</si>
  <si>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</si>
  <si>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</si>
  <si>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</si>
  <si>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</si>
  <si>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</si>
  <si>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</si>
  <si>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</si>
  <si>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</si>
  <si>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</si>
  <si>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</si>
  <si>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</si>
  <si>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</si>
  <si>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</si>
  <si>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</si>
  <si>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</si>
  <si>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</si>
  <si>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</si>
  <si>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</si>
  <si>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</si>
  <si>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</si>
  <si>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</si>
  <si>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</si>
  <si>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</si>
  <si>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</si>
  <si>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</si>
  <si>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</si>
  <si>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</si>
  <si>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</si>
  <si>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</si>
  <si>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</si>
  <si>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</si>
  <si>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</si>
  <si>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</si>
  <si>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</si>
  <si>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</si>
  <si>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</si>
  <si>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</si>
  <si>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</si>
  <si>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</si>
  <si>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</si>
  <si>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</si>
  <si>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</si>
  <si>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</si>
  <si>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</si>
  <si>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</si>
  <si>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</si>
  <si>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</si>
  <si>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</si>
  <si>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</si>
  <si>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</si>
  <si>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</si>
  <si>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</si>
  <si>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</si>
  <si>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</si>
  <si>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</si>
  <si>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</si>
  <si>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</si>
  <si>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</si>
  <si>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</si>
  <si>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</si>
  <si>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</si>
  <si>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</si>
  <si>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</si>
  <si>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</si>
  <si>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</si>
  <si>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</si>
  <si>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</si>
  <si>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</si>
  <si>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</si>
  <si>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</si>
  <si>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</si>
  <si>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</si>
  <si>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</si>
  <si>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</si>
  <si>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</si>
  <si>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</si>
  <si>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</si>
  <si>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</si>
  <si>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</si>
  <si>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</si>
  <si>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</si>
  <si>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</si>
  <si>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</si>
  <si>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</si>
  <si>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</si>
  <si>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</si>
  <si>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</si>
  <si>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</si>
  <si>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</si>
  <si>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</si>
  <si>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</si>
  <si>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</si>
  <si>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</si>
  <si>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</si>
  <si>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</si>
  <si>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</si>
  <si>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</si>
  <si>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</si>
  <si>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</si>
  <si>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</si>
  <si>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</si>
  <si>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</si>
  <si>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</si>
  <si>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</si>
  <si>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</si>
  <si>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</si>
  <si>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</si>
  <si>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</si>
  <si>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</si>
  <si>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</si>
  <si>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</si>
  <si>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</si>
  <si>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</si>
  <si>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</si>
  <si>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</si>
  <si>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</si>
  <si>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</si>
  <si>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</si>
  <si>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</si>
  <si>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</si>
  <si>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</si>
  <si>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</si>
  <si>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</si>
  <si>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</si>
  <si>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</si>
  <si>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</si>
  <si>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</si>
  <si>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</si>
  <si>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</si>
  <si>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</si>
  <si>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</si>
  <si>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</si>
  <si>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</si>
  <si>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</si>
  <si>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</si>
  <si>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</si>
  <si>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</si>
  <si>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</si>
  <si>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</si>
  <si>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</si>
  <si>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</si>
  <si>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</si>
  <si>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</si>
  <si>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</si>
  <si>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</si>
  <si>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</si>
  <si>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</si>
  <si>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</si>
  <si>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</si>
  <si>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</si>
  <si>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</si>
  <si>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</si>
  <si>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</si>
  <si>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</si>
  <si>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</si>
  <si>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</si>
  <si>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</si>
  <si>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</si>
  <si>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</si>
  <si>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</si>
  <si>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</si>
  <si>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</si>
  <si>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</si>
  <si>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</si>
  <si>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</si>
  <si>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</si>
  <si>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</si>
  <si>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</si>
  <si>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</si>
  <si>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</si>
  <si>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</si>
  <si>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</si>
  <si>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</si>
  <si>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</si>
  <si>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</si>
  <si>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</si>
  <si>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</si>
  <si>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</si>
  <si>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</si>
  <si>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</si>
  <si>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</si>
  <si>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</si>
  <si>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</si>
  <si>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</si>
  <si>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</si>
  <si>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</si>
  <si>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</si>
  <si>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</si>
  <si>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</si>
  <si>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</si>
  <si>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</si>
  <si>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</si>
  <si>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</si>
  <si>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</si>
  <si>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</si>
  <si>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</si>
  <si>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</si>
  <si>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</si>
  <si>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</si>
  <si>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</si>
  <si>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</si>
  <si>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</si>
  <si>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</si>
  <si>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</si>
  <si>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</si>
  <si>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</si>
  <si>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</si>
  <si>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</si>
  <si>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</si>
  <si>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</si>
  <si>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</si>
  <si>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</si>
  <si>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</si>
  <si>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</si>
  <si>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</si>
  <si>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</si>
  <si>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</si>
  <si>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</si>
  <si>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</si>
  <si>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</si>
  <si>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</si>
  <si>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</si>
  <si>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</si>
  <si>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</si>
  <si>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</si>
  <si>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</si>
  <si>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</si>
  <si>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</si>
  <si>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</si>
  <si>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</si>
  <si>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</si>
  <si>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</si>
  <si>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</si>
  <si>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</si>
  <si>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</si>
  <si>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</si>
  <si>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</si>
  <si>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</si>
  <si>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</si>
  <si>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</si>
  <si>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</si>
  <si>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</si>
  <si>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</si>
  <si>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</si>
  <si>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</si>
  <si>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</si>
  <si>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</si>
  <si>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</si>
  <si>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</si>
  <si>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</si>
  <si>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</si>
  <si>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</si>
  <si>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</si>
  <si>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</si>
  <si>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</si>
  <si>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</si>
  <si>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</si>
  <si>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</si>
  <si>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</si>
  <si>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</si>
  <si>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</si>
  <si>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</si>
  <si>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</si>
  <si>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</si>
  <si>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</si>
  <si>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</si>
  <si>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</si>
  <si>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</si>
  <si>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</si>
  <si>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</si>
  <si>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</si>
  <si>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</si>
  <si>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</si>
  <si>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</si>
  <si>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</si>
  <si>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</si>
  <si>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</si>
  <si>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</si>
  <si>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</si>
  <si>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</si>
  <si>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</si>
  <si>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</si>
  <si>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</si>
  <si>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</si>
  <si>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</si>
  <si>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</si>
  <si>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</si>
  <si>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</si>
  <si>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</si>
  <si>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</si>
  <si>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</si>
  <si>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</si>
  <si>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</si>
  <si>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</si>
  <si>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</si>
  <si>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</si>
  <si>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</si>
  <si>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</si>
  <si>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</si>
  <si>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</si>
  <si>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</si>
  <si>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</si>
  <si>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</si>
  <si>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</si>
  <si>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</si>
  <si>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</si>
  <si>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</si>
  <si>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</si>
  <si>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</si>
  <si>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</si>
  <si>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</si>
  <si>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</si>
  <si>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</si>
  <si>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</si>
  <si>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</si>
  <si>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</si>
  <si>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</si>
  <si>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</si>
  <si>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</si>
  <si>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</si>
  <si>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</si>
  <si>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</si>
  <si>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</si>
  <si>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</si>
  <si>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</si>
  <si>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</si>
  <si>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</si>
  <si>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</si>
  <si>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</si>
  <si>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</si>
  <si>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</si>
  <si>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</si>
  <si>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</si>
  <si>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</si>
  <si>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</si>
  <si>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</si>
  <si>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</si>
  <si>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</si>
  <si>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</si>
  <si>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</si>
  <si>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</si>
  <si>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</si>
  <si>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</si>
  <si>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</si>
  <si>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</si>
  <si>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</si>
  <si>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</si>
  <si>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</si>
  <si>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</si>
  <si>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</si>
  <si>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</si>
  <si>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</si>
  <si>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</si>
  <si>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</si>
  <si>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</si>
  <si>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</si>
  <si>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</si>
  <si>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</si>
  <si>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</si>
  <si>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</si>
  <si>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</si>
  <si>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</si>
  <si>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</si>
  <si>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</si>
  <si>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</si>
  <si>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</si>
  <si>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</si>
  <si>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</si>
  <si>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</si>
  <si>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</si>
  <si>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</si>
  <si>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</si>
  <si>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</si>
  <si>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</si>
  <si>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</si>
  <si>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</si>
  <si>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</si>
  <si>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</si>
  <si>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</si>
  <si>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</si>
  <si>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</si>
  <si>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</si>
  <si>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</si>
  <si>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</si>
  <si>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</si>
  <si>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</si>
  <si>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</si>
  <si>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</si>
  <si>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</si>
  <si>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</si>
  <si>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</si>
  <si>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</si>
  <si>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</si>
  <si>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</si>
  <si>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</si>
  <si>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</si>
  <si>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</si>
  <si>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</si>
  <si>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</si>
  <si>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</si>
  <si>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</si>
  <si>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</si>
  <si>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</si>
  <si>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</si>
  <si>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</si>
  <si>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</si>
  <si>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</si>
  <si>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</si>
  <si>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</si>
  <si>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</si>
  <si>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</si>
  <si>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</si>
  <si>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</si>
  <si>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</si>
  <si>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</si>
  <si>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</si>
  <si>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</si>
  <si>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</si>
  <si>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</si>
  <si>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</si>
  <si>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</si>
  <si>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</si>
  <si>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</si>
  <si>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</si>
  <si>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</si>
  <si>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</si>
  <si>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</si>
  <si>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</si>
  <si>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</si>
  <si>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</si>
  <si>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</si>
  <si>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</si>
  <si>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</si>
  <si>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</si>
  <si>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</si>
  <si>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</si>
  <si>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</si>
  <si>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</si>
  <si>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</si>
  <si>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</si>
  <si>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</si>
  <si>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</si>
  <si>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</si>
  <si>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</si>
  <si>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</si>
  <si>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</si>
  <si>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</si>
  <si>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</si>
  <si>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</si>
  <si>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</si>
  <si>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</si>
  <si>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</si>
  <si>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</si>
  <si>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</si>
  <si>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</si>
  <si>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</si>
  <si>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</si>
  <si>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</si>
  <si>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</si>
  <si>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</si>
  <si>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</si>
  <si>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</si>
  <si>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</si>
  <si>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</si>
  <si>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</si>
  <si>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</si>
  <si>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</si>
  <si>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</si>
  <si>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</si>
  <si>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</si>
  <si>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</si>
  <si>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</si>
  <si>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</si>
  <si>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</si>
  <si>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</si>
  <si>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</si>
  <si>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</si>
  <si>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</si>
  <si>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</si>
  <si>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</si>
  <si>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</si>
  <si>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</si>
  <si>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</si>
  <si>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</si>
  <si>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</si>
  <si>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</si>
  <si>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</si>
  <si>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</si>
  <si>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</si>
  <si>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</si>
  <si>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</si>
  <si>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</si>
  <si>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</si>
  <si>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</si>
  <si>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</si>
  <si>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</si>
  <si>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</si>
  <si>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</si>
  <si>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</si>
  <si>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</si>
  <si>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</si>
  <si>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</si>
  <si>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</si>
  <si>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</si>
  <si>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</si>
  <si>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</si>
  <si>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</si>
  <si>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</si>
  <si>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</si>
  <si>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</si>
  <si>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</si>
  <si>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</si>
  <si>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</si>
  <si>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</si>
  <si>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</si>
  <si>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</si>
  <si>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</si>
  <si>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</si>
  <si>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</si>
  <si>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</si>
  <si>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</si>
  <si>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</si>
  <si>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</si>
  <si>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</si>
  <si>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</si>
  <si>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</si>
  <si>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</si>
  <si>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</si>
  <si>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</si>
  <si>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</si>
  <si>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</si>
  <si>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</si>
  <si>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</si>
  <si>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</si>
  <si>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</si>
  <si>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</si>
  <si>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</si>
  <si>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</si>
  <si>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</si>
  <si>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</si>
  <si>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</si>
  <si>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</si>
  <si>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</si>
  <si>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</si>
  <si>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</si>
  <si>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</si>
  <si>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</si>
  <si>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</si>
  <si>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</si>
  <si>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</si>
  <si>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</si>
  <si>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</si>
  <si>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</si>
  <si>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</si>
  <si>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</si>
  <si>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</si>
  <si>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</si>
  <si>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</si>
  <si>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</si>
  <si>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</si>
  <si>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</si>
  <si>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</si>
  <si>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</si>
  <si>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</si>
  <si>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</si>
  <si>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</si>
  <si>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</si>
  <si>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</si>
  <si>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</si>
  <si>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</si>
  <si>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</si>
  <si>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</si>
  <si>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</si>
  <si>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</si>
  <si>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</si>
  <si>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</si>
  <si>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</si>
  <si>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</si>
  <si>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</si>
  <si>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</si>
  <si>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</si>
  <si>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</si>
  <si>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</si>
  <si>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</si>
  <si>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</si>
  <si>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</si>
  <si>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</si>
  <si>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</si>
  <si>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</si>
  <si>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</si>
  <si>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</si>
  <si>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</si>
  <si>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</si>
  <si>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</si>
  <si>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</si>
  <si>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</si>
  <si>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</si>
  <si>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</si>
  <si>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</si>
  <si>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</si>
  <si>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</si>
  <si>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</si>
  <si>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</si>
  <si>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</si>
  <si>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</si>
  <si>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</si>
  <si>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</si>
  <si>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</si>
  <si>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</si>
  <si>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</si>
  <si>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</si>
  <si>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</si>
  <si>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</si>
  <si>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</si>
  <si>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</si>
  <si>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</si>
  <si>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</si>
  <si>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</si>
  <si>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</si>
  <si>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</si>
  <si>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</si>
  <si>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</si>
  <si>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</si>
  <si>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</si>
  <si>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</si>
  <si>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</si>
  <si>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</si>
  <si>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</si>
  <si>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</si>
  <si>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</si>
  <si>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</si>
  <si>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</si>
  <si>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</si>
  <si>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</si>
  <si>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</si>
  <si>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</si>
  <si>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</si>
  <si>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</si>
  <si>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</si>
  <si>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</si>
  <si>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</si>
  <si>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</si>
  <si>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</si>
  <si>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</si>
  <si>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</si>
  <si>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</si>
  <si>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</si>
  <si>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</si>
  <si>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</si>
  <si>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</si>
  <si>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</si>
  <si>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</si>
  <si>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</si>
  <si>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</si>
  <si>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</si>
  <si>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</si>
  <si>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</si>
  <si>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</si>
  <si>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</si>
  <si>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</si>
  <si>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</si>
  <si>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</si>
  <si>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</si>
  <si>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</si>
  <si>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</si>
  <si>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</si>
  <si>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</si>
  <si>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</si>
  <si>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</si>
  <si>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</si>
  <si>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</si>
  <si>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</si>
  <si>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</si>
  <si>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</si>
  <si>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</si>
  <si>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</si>
  <si>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</si>
  <si>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</si>
  <si>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</si>
  <si>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</si>
  <si>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</si>
  <si>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</si>
  <si>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</si>
  <si>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</si>
  <si>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</si>
  <si>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</si>
  <si>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</si>
  <si>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</si>
  <si>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</si>
  <si>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</si>
  <si>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</si>
  <si>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</si>
  <si>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</si>
  <si>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</si>
  <si>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</si>
  <si>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</si>
  <si>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</si>
  <si>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</si>
  <si>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</si>
  <si>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</si>
  <si>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</si>
  <si>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</si>
  <si>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</si>
  <si>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</si>
  <si>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</si>
  <si>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</si>
  <si>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</si>
  <si>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</si>
  <si>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</si>
  <si>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</si>
  <si>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</si>
  <si>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</si>
  <si>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</si>
  <si>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</si>
  <si>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</si>
  <si>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</si>
  <si>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</si>
  <si>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</si>
  <si>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</si>
  <si>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</si>
  <si>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</si>
  <si>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</si>
  <si>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</si>
  <si>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</si>
  <si>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</si>
  <si>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</si>
  <si>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</si>
  <si>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</si>
  <si>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</si>
  <si>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</si>
  <si>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</si>
  <si>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</si>
  <si>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</si>
  <si>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</si>
  <si>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</si>
  <si>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</si>
  <si>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</si>
  <si>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</si>
  <si>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</si>
  <si>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</si>
  <si>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</si>
  <si>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</si>
  <si>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</si>
  <si>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</si>
  <si>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</si>
  <si>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</si>
  <si>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</si>
  <si>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</si>
  <si>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</si>
  <si>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</si>
  <si>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</si>
  <si>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</si>
  <si>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</si>
  <si>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</si>
  <si>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</si>
  <si>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</si>
  <si>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</si>
  <si>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</si>
  <si>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</si>
  <si>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</si>
  <si>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</si>
  <si>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</si>
  <si>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</si>
  <si>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</si>
  <si>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</si>
  <si>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</si>
  <si>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</si>
  <si>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</si>
  <si>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</si>
  <si>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</si>
  <si>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</si>
  <si>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</si>
  <si>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</si>
  <si>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</si>
  <si>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</si>
  <si>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</si>
  <si>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</si>
  <si>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</si>
  <si>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</si>
  <si>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</si>
  <si>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</si>
  <si>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</si>
  <si>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</si>
  <si>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</si>
  <si>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</si>
  <si>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</si>
  <si>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</si>
  <si>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</si>
  <si>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</si>
  <si>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</si>
  <si>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</si>
  <si>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</si>
  <si>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</si>
  <si>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</si>
  <si>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</si>
  <si>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</si>
  <si>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</si>
  <si>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</si>
  <si>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</si>
  <si>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</si>
  <si>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</si>
  <si>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</si>
  <si>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</si>
  <si>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</si>
  <si>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</si>
  <si>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</si>
  <si>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</si>
  <si>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</si>
  <si>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</si>
  <si>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</si>
  <si>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</si>
  <si>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</si>
  <si>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</si>
  <si>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</si>
  <si>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</si>
  <si>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</si>
  <si>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</si>
  <si>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</si>
  <si>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</si>
  <si>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</si>
  <si>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</si>
  <si>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</si>
  <si>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</si>
  <si>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</si>
  <si>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</si>
  <si>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</si>
  <si>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</si>
  <si>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</si>
  <si>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</si>
  <si>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</si>
  <si>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</si>
  <si>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</si>
  <si>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</si>
  <si>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</si>
  <si>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</si>
  <si>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</si>
  <si>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</si>
  <si>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</si>
  <si>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</si>
  <si>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</si>
  <si>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</si>
  <si>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</si>
  <si>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</si>
  <si>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</si>
  <si>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</si>
  <si>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</si>
  <si>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</si>
  <si>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</si>
  <si>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</si>
  <si>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</si>
  <si>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</si>
  <si>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</si>
  <si>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</si>
  <si>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</si>
  <si>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</si>
  <si>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</si>
  <si>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</si>
  <si>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</si>
  <si>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</si>
  <si>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</si>
  <si>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</si>
  <si>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</si>
  <si>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</si>
  <si>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</si>
  <si>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</si>
  <si>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</si>
  <si>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</si>
  <si>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</si>
  <si>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</si>
  <si>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</si>
  <si>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</si>
  <si>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</si>
  <si>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</si>
  <si>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</si>
  <si>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</si>
  <si>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</si>
  <si>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</si>
  <si>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</si>
  <si>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</si>
  <si>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</si>
  <si>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</si>
  <si>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</si>
  <si>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</si>
  <si>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</si>
  <si>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</si>
  <si>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</si>
  <si>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</si>
  <si>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</si>
  <si>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</si>
  <si>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</si>
  <si>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</si>
  <si>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</si>
  <si>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</si>
  <si>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</si>
  <si>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</si>
  <si>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</si>
  <si>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</si>
  <si>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</si>
  <si>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</si>
  <si>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</si>
  <si>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</si>
  <si>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</si>
  <si>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</si>
  <si>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</si>
  <si>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</si>
  <si>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</si>
  <si>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</si>
  <si>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</si>
  <si>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</si>
  <si>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</si>
  <si>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</si>
  <si>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</si>
  <si>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</si>
  <si>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</si>
  <si>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</si>
  <si>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</si>
  <si>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</si>
  <si>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</si>
  <si>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</si>
  <si>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</si>
  <si>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</si>
  <si>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</si>
  <si>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</si>
  <si>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</si>
  <si>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</si>
  <si>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</si>
  <si>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</si>
  <si>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</si>
  <si>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</si>
  <si>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</si>
  <si>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</si>
  <si>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</si>
  <si>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</si>
  <si>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</si>
  <si>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</si>
  <si>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</si>
  <si>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</si>
  <si>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</si>
  <si>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</si>
  <si>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</si>
  <si>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</si>
  <si>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</si>
  <si>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</si>
  <si>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</si>
  <si>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</si>
  <si>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</si>
  <si>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</si>
  <si>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</si>
  <si>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</si>
  <si>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</si>
  <si>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</si>
  <si>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</si>
  <si>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</si>
  <si>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</si>
  <si>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</si>
  <si>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</si>
  <si>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</si>
  <si>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</si>
  <si>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</si>
  <si>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</si>
  <si>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</si>
  <si>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</si>
  <si>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</si>
  <si>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</si>
  <si>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</si>
  <si>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</si>
  <si>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</si>
  <si>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</si>
  <si>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</si>
  <si>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</si>
  <si>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</si>
  <si>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</si>
  <si>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</si>
  <si>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</si>
  <si>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</si>
  <si>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</si>
  <si>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</si>
  <si>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</si>
  <si>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</si>
  <si>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</si>
  <si>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</si>
  <si>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</si>
  <si>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</si>
  <si>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</si>
  <si>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</si>
  <si>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</si>
  <si>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</si>
  <si>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</si>
  <si>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</si>
  <si>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</si>
  <si>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</si>
  <si>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</si>
  <si>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</si>
  <si>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</si>
  <si>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</si>
  <si>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</si>
  <si>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</si>
  <si>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</si>
  <si>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</si>
  <si>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</si>
  <si>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</si>
  <si>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</si>
  <si>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</si>
  <si>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</si>
  <si>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</si>
  <si>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</si>
  <si>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</si>
  <si>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</si>
  <si>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</si>
  <si>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</si>
  <si>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</si>
  <si>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</si>
  <si>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</si>
  <si>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</si>
  <si>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</si>
  <si>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</si>
  <si>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</si>
  <si>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</si>
  <si>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</si>
  <si>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</si>
  <si>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</si>
  <si>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</si>
  <si>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</si>
  <si>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</si>
  <si>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</si>
  <si>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</si>
  <si>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</si>
  <si>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</si>
  <si>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</si>
  <si>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</si>
  <si>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</si>
  <si>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</si>
  <si>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</si>
  <si>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</si>
  <si>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</si>
  <si>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</si>
  <si>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</si>
  <si>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</si>
  <si>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</si>
  <si>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</si>
  <si>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</si>
  <si>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</si>
  <si>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</si>
  <si>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</si>
  <si>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</si>
  <si>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</si>
  <si>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</si>
  <si>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</si>
  <si>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</si>
  <si>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</si>
  <si>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</si>
  <si>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</si>
  <si>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</si>
  <si>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</si>
  <si>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</si>
  <si>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</si>
  <si>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</si>
  <si>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</si>
  <si>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</si>
  <si>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</si>
  <si>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</si>
  <si>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</si>
  <si>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</si>
  <si>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</si>
  <si>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</si>
  <si>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</si>
  <si>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</si>
  <si>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</si>
  <si>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</si>
  <si>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</si>
  <si>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</si>
  <si>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</si>
  <si>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</si>
  <si>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</si>
  <si>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</si>
  <si>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</si>
  <si>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</si>
  <si>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</si>
  <si>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</si>
  <si>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</si>
  <si>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</si>
  <si>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</si>
  <si>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</si>
  <si>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</si>
  <si>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</si>
  <si>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</si>
  <si>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</si>
  <si>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</si>
  <si>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</si>
  <si>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</si>
  <si>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</si>
  <si>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</si>
  <si>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</si>
  <si>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</si>
  <si>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</si>
  <si>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</si>
  <si>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</si>
  <si>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</si>
  <si>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</si>
  <si>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</si>
  <si>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</si>
  <si>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</si>
  <si>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</si>
  <si>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</si>
  <si>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</si>
  <si>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</si>
  <si>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</si>
  <si>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</si>
  <si>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</si>
  <si>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</si>
  <si>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</si>
  <si>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</si>
  <si>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</si>
  <si>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</si>
  <si>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</si>
  <si>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</si>
  <si>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</si>
  <si>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</si>
  <si>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</si>
  <si>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</si>
  <si>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</si>
  <si>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</si>
  <si>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</si>
  <si>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</si>
  <si>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</si>
  <si>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</si>
  <si>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</si>
  <si>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</si>
  <si>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</si>
  <si>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</si>
  <si>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</si>
  <si>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</si>
  <si>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</si>
  <si>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</si>
  <si>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</si>
  <si>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</si>
  <si>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</si>
  <si>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</si>
  <si>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</si>
  <si>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</si>
  <si>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</si>
  <si>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</si>
  <si>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</si>
  <si>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</si>
  <si>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</si>
  <si>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</si>
  <si>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</si>
  <si>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</si>
  <si>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</si>
  <si>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</si>
  <si>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</si>
  <si>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</si>
  <si>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</si>
  <si>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</si>
  <si>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</si>
  <si>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</si>
  <si>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</si>
  <si>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</si>
  <si>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</si>
  <si>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</si>
  <si>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</si>
  <si>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</si>
  <si>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</si>
  <si>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</si>
  <si>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</si>
  <si>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</si>
  <si>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</si>
  <si>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</si>
  <si>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</si>
  <si>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</si>
  <si>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</si>
  <si>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</si>
  <si>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</si>
  <si>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</si>
  <si>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</si>
  <si>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</si>
  <si>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</si>
  <si>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</si>
  <si>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</si>
  <si>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</si>
  <si>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</si>
  <si>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</si>
  <si>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</si>
  <si>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</si>
  <si>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</si>
  <si>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</si>
  <si>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</si>
  <si>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</si>
  <si>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</si>
  <si>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</si>
  <si>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</si>
  <si>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</si>
  <si>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</si>
  <si>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</si>
  <si>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</si>
  <si>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</si>
  <si>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</si>
  <si>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</si>
  <si>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</si>
  <si>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</si>
  <si>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</si>
  <si>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</si>
  <si>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</si>
  <si>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</si>
  <si>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</si>
  <si>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</si>
  <si>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</si>
  <si>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</si>
  <si>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</si>
  <si>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</si>
  <si>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</si>
  <si>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</si>
  <si>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</si>
  <si>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</si>
  <si>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</si>
  <si>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</si>
  <si>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</si>
  <si>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</si>
  <si>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</si>
  <si>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</si>
  <si>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</si>
  <si>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</si>
  <si>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</si>
  <si>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</si>
  <si>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</si>
  <si>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</si>
  <si>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</si>
  <si>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</si>
  <si>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</si>
  <si>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</si>
  <si>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</si>
  <si>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</si>
  <si>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</si>
  <si>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</si>
  <si>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</si>
  <si>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</si>
  <si>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</si>
  <si>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</si>
  <si>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</si>
  <si>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</si>
  <si>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</si>
  <si>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</si>
  <si>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</si>
  <si>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</si>
  <si>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</si>
  <si>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</si>
  <si>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</si>
  <si>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</si>
  <si>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</si>
  <si>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</si>
  <si>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</si>
  <si>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</si>
  <si>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</si>
  <si>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</si>
  <si>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</si>
  <si>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</si>
  <si>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</si>
  <si>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</si>
  <si>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</si>
  <si>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</si>
  <si>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</si>
  <si>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</si>
  <si>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</si>
  <si>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</si>
  <si>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</si>
  <si>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</si>
  <si>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</si>
  <si>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</si>
  <si>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</si>
  <si>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</si>
  <si>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</si>
  <si>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</si>
  <si>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</si>
  <si>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</si>
  <si>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</si>
  <si>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</si>
  <si>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</si>
  <si>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</si>
  <si>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</si>
  <si>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</si>
  <si>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</si>
  <si>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</si>
  <si>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</si>
  <si>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</si>
  <si>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</si>
  <si>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</si>
  <si>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</si>
  <si>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</si>
  <si>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</si>
  <si>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</si>
  <si>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</si>
  <si>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</si>
  <si>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</si>
  <si>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</si>
  <si>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</si>
  <si>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</si>
  <si>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</si>
  <si>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</si>
  <si>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</si>
  <si>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</si>
  <si>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</si>
  <si>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</si>
  <si>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</si>
  <si>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</si>
  <si>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</si>
  <si>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</si>
  <si>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</si>
  <si>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</si>
  <si>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</si>
  <si>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</si>
  <si>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</si>
  <si>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</si>
  <si>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</si>
  <si>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</si>
  <si>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</si>
  <si>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</si>
  <si>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</si>
  <si>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</si>
  <si>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</si>
  <si>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</si>
  <si>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</si>
  <si>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</si>
  <si>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</si>
  <si>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</si>
  <si>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</si>
  <si>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</si>
  <si>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</si>
  <si>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</si>
  <si>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</si>
  <si>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</si>
  <si>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</si>
  <si>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</si>
  <si>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</si>
  <si>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</si>
  <si>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</si>
  <si>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</si>
  <si>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</si>
  <si>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</si>
  <si>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</si>
  <si>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</si>
  <si>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</si>
  <si>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</si>
  <si>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</si>
  <si>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</si>
  <si>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</si>
  <si>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</si>
  <si>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</si>
  <si>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</si>
  <si>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</si>
  <si>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</si>
  <si>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</si>
  <si>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</si>
  <si>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</si>
  <si>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</si>
  <si>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</si>
  <si>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</si>
  <si>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</si>
  <si>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</si>
  <si>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</si>
  <si>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</si>
  <si>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</si>
  <si>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</si>
  <si>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</si>
  <si>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</si>
  <si>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</si>
  <si>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</si>
  <si>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</si>
  <si>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</si>
  <si>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</si>
  <si>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</si>
  <si>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</si>
  <si>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</si>
  <si>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</si>
  <si>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</si>
  <si>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</si>
  <si>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</si>
  <si>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</si>
  <si>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</si>
  <si>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</si>
  <si>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</si>
  <si>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</si>
  <si>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</si>
  <si>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</si>
  <si>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</si>
  <si>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</si>
  <si>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</si>
  <si>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</si>
  <si>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</si>
  <si>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</si>
  <si>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</si>
  <si>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</si>
  <si>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</si>
  <si>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</si>
  <si>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</si>
  <si>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</si>
  <si>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</si>
  <si>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</si>
  <si>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</si>
  <si>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</si>
  <si>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</si>
  <si>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</si>
  <si>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</si>
  <si>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</si>
  <si>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</si>
  <si>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</si>
  <si>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</si>
  <si>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</si>
  <si>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</si>
  <si>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</si>
  <si>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</si>
  <si>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</si>
  <si>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</si>
  <si>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</si>
  <si>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</si>
  <si>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</si>
  <si>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</si>
  <si>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</si>
  <si>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</si>
  <si>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</si>
  <si>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</si>
  <si>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</si>
  <si>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</si>
  <si>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</si>
  <si>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</si>
  <si>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</si>
  <si>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</si>
  <si>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</si>
  <si>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</si>
  <si>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</si>
  <si>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</si>
  <si>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</si>
  <si>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</si>
  <si>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</si>
  <si>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</si>
  <si>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</si>
  <si>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</si>
  <si>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</si>
  <si>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</si>
  <si>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</si>
  <si>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</si>
  <si>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</si>
  <si>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</si>
  <si>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</si>
  <si>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</si>
  <si>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</si>
  <si>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</si>
  <si>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</si>
  <si>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</si>
  <si>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</si>
  <si>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</si>
  <si>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</si>
  <si>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</si>
  <si>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</si>
  <si>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</si>
  <si>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</si>
  <si>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</si>
  <si>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</si>
  <si>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</si>
  <si>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</si>
  <si>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</si>
  <si>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</si>
  <si>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</si>
  <si>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</si>
  <si>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</si>
  <si>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</si>
  <si>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</si>
  <si>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</si>
  <si>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</si>
  <si>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</si>
  <si>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</si>
  <si>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</si>
  <si>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</si>
  <si>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</si>
  <si>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</si>
  <si>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</si>
  <si>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</si>
  <si>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</si>
  <si>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</si>
  <si>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</si>
  <si>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</si>
  <si>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</si>
  <si>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</si>
  <si>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</si>
  <si>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</si>
  <si>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</si>
  <si>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</si>
  <si>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</si>
  <si>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</si>
  <si>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</si>
  <si>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</si>
  <si>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</si>
  <si>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</si>
  <si>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</si>
  <si>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</si>
  <si>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</si>
  <si>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</si>
  <si>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</si>
  <si>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</si>
  <si>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</si>
  <si>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</si>
  <si>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</si>
  <si>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</si>
  <si>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</si>
  <si>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</si>
  <si>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</si>
  <si>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</si>
  <si>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</si>
  <si>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</si>
  <si>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</si>
  <si>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</si>
  <si>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</si>
  <si>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</si>
  <si>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</si>
  <si>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</si>
  <si>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</si>
  <si>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</si>
  <si>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</si>
  <si>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</si>
  <si>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</si>
  <si>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</si>
  <si>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</si>
  <si>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</si>
  <si>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</si>
  <si>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</si>
  <si>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</si>
  <si>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</si>
  <si>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</si>
  <si>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</si>
  <si>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</si>
  <si>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</si>
  <si>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</si>
  <si>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</si>
  <si>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</si>
  <si>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</si>
  <si>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</si>
  <si>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</si>
  <si>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</si>
  <si>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</si>
  <si>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</si>
  <si>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</si>
  <si>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</si>
  <si>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</si>
  <si>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</si>
  <si>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</si>
  <si>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</si>
  <si>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</si>
  <si>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</si>
  <si>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</si>
  <si>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</si>
  <si>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</si>
  <si>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</si>
  <si>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</si>
  <si>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</si>
  <si>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</si>
  <si>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</si>
  <si>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</si>
  <si>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</si>
  <si>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</si>
  <si>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</si>
  <si>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</si>
  <si>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</si>
  <si>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</si>
  <si>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</si>
  <si>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</si>
  <si>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</si>
  <si>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</si>
  <si>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</si>
  <si>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</si>
  <si>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</si>
  <si>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</si>
  <si>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</si>
  <si>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</si>
  <si>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</si>
  <si>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</si>
  <si>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</si>
  <si>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</si>
  <si>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</si>
  <si>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</si>
  <si>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</si>
  <si>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</si>
  <si>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</si>
  <si>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</si>
  <si>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</si>
  <si>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</si>
  <si>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</si>
  <si>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</si>
  <si>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</si>
  <si>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</si>
  <si>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</si>
  <si>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</si>
  <si>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</si>
  <si>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</si>
  <si>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</si>
  <si>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</si>
  <si>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</si>
  <si>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</si>
  <si>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</si>
  <si>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</si>
  <si>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</si>
  <si>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</si>
  <si>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</si>
  <si>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</si>
  <si>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</si>
  <si>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</si>
  <si>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</si>
  <si>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</si>
  <si>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</si>
  <si>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</si>
  <si>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</si>
  <si>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</si>
  <si>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</si>
  <si>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</si>
  <si>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</si>
  <si>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</si>
  <si>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</si>
  <si>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</si>
  <si>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</si>
  <si>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</si>
  <si>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</si>
  <si>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</si>
  <si>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</si>
  <si>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</si>
  <si>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</si>
  <si>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</si>
  <si>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</si>
  <si>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</si>
  <si>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</si>
  <si>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</si>
  <si>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</si>
  <si>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</si>
  <si>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</si>
  <si>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</si>
  <si>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</si>
  <si>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</si>
  <si>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</si>
  <si>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</si>
  <si>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</si>
  <si>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</si>
  <si>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</si>
  <si>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</si>
  <si>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</si>
  <si>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</si>
  <si>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</si>
  <si>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</si>
  <si>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</si>
  <si>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</si>
  <si>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</si>
  <si>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</si>
  <si>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</si>
  <si>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</si>
  <si>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</si>
  <si>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</si>
  <si>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</si>
  <si>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</si>
  <si>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</si>
  <si>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</si>
  <si>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</si>
  <si>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</si>
  <si>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</si>
  <si>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</si>
  <si>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</si>
  <si>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</si>
  <si>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</si>
  <si>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</si>
  <si>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</si>
  <si>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</si>
  <si>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</si>
  <si>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</si>
  <si>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</si>
  <si>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</si>
  <si>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</si>
  <si>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</si>
  <si>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</si>
  <si>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</si>
  <si>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</si>
  <si>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</si>
  <si>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</si>
  <si>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</si>
  <si>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</si>
  <si>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</si>
  <si>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</si>
  <si>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</si>
  <si>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</si>
  <si>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</si>
  <si>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</si>
  <si>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</si>
  <si>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</si>
  <si>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</si>
  <si>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</si>
  <si>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</si>
  <si>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</si>
  <si>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</si>
  <si>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</si>
  <si>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</si>
  <si>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</si>
  <si>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</si>
  <si>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</si>
  <si>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</si>
  <si>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</si>
  <si>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</si>
  <si>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</si>
  <si>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</si>
  <si>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</si>
  <si>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</si>
  <si>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</si>
  <si>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</si>
  <si>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</si>
  <si>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</si>
  <si>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</si>
  <si>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</si>
  <si>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</si>
  <si>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</si>
  <si>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</si>
  <si>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</si>
  <si>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</si>
  <si>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</si>
  <si>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</si>
  <si>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</si>
  <si>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</si>
  <si>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</si>
  <si>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</si>
  <si>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</si>
  <si>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</si>
  <si>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</si>
  <si>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</si>
  <si>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</si>
  <si>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</si>
  <si>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</si>
  <si>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</si>
  <si>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</si>
  <si>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</si>
  <si>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</si>
  <si>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</si>
  <si>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</si>
  <si>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</si>
  <si>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</si>
  <si>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</si>
  <si>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</si>
  <si>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</si>
  <si>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</si>
  <si>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</si>
  <si>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</si>
  <si>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</si>
  <si>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</si>
  <si>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</si>
  <si>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</si>
  <si>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</si>
  <si>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</si>
  <si>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</si>
  <si>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</si>
  <si>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</si>
  <si>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</si>
  <si>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</si>
  <si>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</si>
  <si>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</si>
  <si>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</si>
  <si>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</si>
  <si>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</si>
  <si>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</si>
  <si>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</si>
  <si>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</si>
  <si>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</si>
  <si>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</si>
  <si>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</si>
  <si>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</si>
  <si>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</si>
  <si>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</si>
  <si>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</si>
  <si>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</si>
  <si>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</si>
  <si>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</si>
  <si>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</si>
  <si>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</si>
  <si>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</si>
  <si>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</si>
  <si>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</si>
  <si>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</si>
  <si>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</si>
  <si>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</si>
  <si>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</si>
  <si>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</si>
  <si>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</si>
  <si>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</si>
  <si>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</si>
  <si>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</si>
  <si>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</si>
  <si>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</si>
  <si>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</si>
  <si>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</si>
  <si>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</si>
  <si>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</si>
  <si>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</si>
  <si>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</si>
  <si>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</si>
  <si>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</si>
  <si>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</si>
  <si>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</si>
  <si>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</si>
  <si>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</si>
  <si>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</si>
  <si>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</si>
  <si>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</si>
  <si>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</si>
  <si>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</si>
  <si>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</si>
  <si>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</si>
  <si>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</si>
  <si>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</si>
  <si>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</si>
  <si>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</si>
  <si>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</si>
  <si>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</si>
  <si>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</si>
  <si>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</si>
  <si>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</si>
  <si>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</si>
  <si>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</si>
  <si>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</si>
  <si>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</si>
  <si>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</si>
  <si>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</si>
  <si>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</si>
  <si>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</si>
  <si>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</si>
  <si>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</si>
  <si>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</si>
  <si>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</si>
  <si>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</si>
  <si>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</si>
  <si>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</si>
  <si>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</si>
  <si>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</si>
  <si>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</si>
  <si>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</si>
  <si>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</si>
  <si>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</si>
  <si>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</si>
  <si>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</si>
  <si>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</si>
  <si>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</si>
  <si>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</si>
  <si>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</si>
  <si>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</si>
  <si>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</si>
  <si>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</si>
  <si>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</si>
  <si>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</si>
  <si>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</si>
  <si>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</si>
  <si>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</si>
  <si>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</si>
  <si>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</si>
  <si>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</si>
  <si>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</si>
  <si>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</si>
  <si>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</si>
  <si>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</si>
  <si>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</si>
  <si>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</si>
  <si>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</si>
  <si>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</si>
  <si>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</si>
  <si>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</si>
  <si>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</si>
  <si>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</si>
  <si>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</si>
  <si>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</si>
  <si>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</si>
  <si>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</si>
  <si>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</si>
  <si>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</si>
  <si>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</si>
  <si>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</si>
  <si>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</si>
  <si>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</si>
  <si>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</si>
  <si>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</si>
  <si>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</si>
  <si>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</si>
  <si>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</si>
  <si>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</si>
  <si>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</si>
  <si>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</si>
  <si>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</si>
  <si>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</si>
  <si>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</si>
  <si>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</si>
  <si>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</si>
  <si>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</si>
  <si>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</si>
  <si>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</si>
  <si>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</si>
  <si>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</si>
  <si>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</si>
  <si>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</si>
  <si>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</si>
  <si>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</si>
  <si>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</si>
  <si>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</si>
  <si>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</si>
  <si>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</si>
  <si>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</si>
  <si>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</si>
  <si>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</si>
  <si>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</si>
  <si>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</si>
  <si>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</si>
  <si>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</si>
  <si>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</si>
  <si>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</si>
  <si>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</si>
  <si>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</si>
  <si>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</si>
  <si>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</si>
  <si>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</si>
  <si>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</si>
  <si>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</si>
  <si>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</si>
  <si>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</si>
  <si>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</si>
  <si>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</si>
  <si>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</si>
  <si>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</si>
  <si>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</si>
  <si>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</si>
  <si>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</si>
  <si>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</si>
  <si>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</si>
  <si>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</si>
  <si>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</si>
  <si>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</si>
  <si>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</si>
  <si>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</si>
  <si>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</si>
  <si>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</si>
  <si>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</si>
  <si>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</si>
  <si>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</si>
  <si>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</si>
  <si>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</si>
  <si>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</si>
  <si>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</si>
  <si>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</si>
  <si>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</si>
  <si>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</si>
  <si>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</si>
  <si>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</si>
  <si>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</si>
  <si>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</si>
  <si>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</si>
  <si>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</si>
  <si>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</si>
  <si>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</si>
  <si>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</si>
  <si>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</si>
  <si>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</si>
  <si>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</si>
  <si>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</si>
  <si>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</si>
  <si>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</si>
  <si>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</si>
  <si>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</si>
  <si>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</si>
  <si>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</si>
  <si>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</si>
  <si>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</si>
  <si>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</si>
  <si>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</si>
  <si>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</si>
  <si>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</si>
  <si>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</si>
  <si>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</si>
  <si>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</si>
  <si>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</si>
  <si>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</si>
  <si>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</si>
  <si>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</si>
  <si>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</si>
  <si>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</si>
  <si>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</si>
  <si>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</si>
  <si>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</si>
  <si>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</si>
  <si>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</si>
  <si>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</si>
  <si>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</si>
  <si>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</si>
  <si>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</si>
  <si>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</si>
  <si>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</si>
  <si>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</si>
  <si>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</si>
  <si>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</si>
  <si>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</si>
  <si>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</si>
  <si>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</si>
  <si>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</si>
  <si>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</si>
  <si>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</si>
  <si>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</si>
  <si>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</si>
  <si>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</si>
  <si>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</si>
  <si>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</si>
  <si>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</si>
  <si>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</si>
  <si>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</si>
  <si>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</si>
  <si>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</si>
  <si>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</si>
  <si>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</si>
  <si>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</si>
  <si>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</si>
  <si>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</si>
  <si>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</si>
  <si>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</si>
  <si>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</si>
  <si>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</si>
  <si>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</si>
  <si>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</si>
  <si>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</si>
  <si>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</si>
  <si>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</si>
  <si>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</si>
  <si>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</si>
  <si>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</si>
  <si>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</si>
  <si>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</si>
  <si>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</si>
  <si>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</si>
  <si>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</si>
  <si>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</si>
  <si>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</si>
  <si>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</si>
  <si>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</si>
  <si>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</si>
  <si>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</si>
  <si>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</si>
  <si>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</si>
  <si>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</si>
  <si>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</si>
  <si>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</si>
  <si>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</si>
  <si>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</si>
  <si>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</si>
  <si>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</si>
  <si>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</si>
  <si>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</si>
  <si>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</si>
  <si>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</si>
  <si>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</si>
  <si>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</si>
  <si>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</si>
  <si>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</si>
  <si>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</si>
  <si>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</si>
  <si>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</si>
  <si>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</si>
  <si>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</si>
  <si>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</si>
  <si>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</si>
  <si>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</si>
  <si>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</si>
  <si>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</si>
  <si>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</si>
  <si>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</si>
  <si>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</si>
  <si>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</si>
  <si>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</si>
  <si>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</si>
  <si>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</si>
  <si>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</si>
  <si>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</si>
  <si>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</si>
  <si>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</si>
  <si>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</si>
  <si>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</si>
  <si>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</si>
  <si>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</si>
  <si>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</si>
  <si>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</si>
  <si>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</si>
  <si>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</si>
  <si>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</si>
  <si>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</si>
  <si>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</si>
  <si>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</si>
  <si>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</si>
  <si>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</si>
  <si>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</si>
  <si>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</si>
  <si>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</si>
  <si>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</si>
  <si>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</si>
  <si>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</si>
  <si>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</si>
  <si>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</si>
  <si>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</si>
  <si>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</si>
  <si>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</si>
  <si>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</si>
  <si>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</si>
  <si>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</si>
  <si>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</si>
  <si>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</si>
  <si>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</si>
  <si>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</si>
  <si>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</si>
  <si>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</si>
  <si>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</si>
  <si>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</si>
  <si>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</si>
  <si>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</si>
  <si>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</si>
  <si>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</si>
  <si>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</si>
  <si>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</si>
  <si>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</si>
  <si>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</si>
  <si>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</si>
  <si>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</si>
  <si>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</si>
  <si>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</si>
  <si>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</si>
  <si>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</si>
  <si>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</si>
  <si>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</si>
  <si>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</si>
  <si>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</si>
  <si>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</si>
  <si>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</si>
  <si>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</si>
  <si>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</si>
  <si>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</si>
  <si>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</si>
  <si>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</si>
  <si>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</si>
  <si>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</si>
  <si>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</si>
  <si>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</si>
  <si>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</si>
  <si>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</si>
  <si>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</si>
  <si>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</si>
  <si>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</si>
  <si>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</si>
  <si>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</si>
  <si>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</si>
  <si>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</si>
  <si>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</si>
  <si>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</si>
  <si>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</si>
  <si>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</si>
  <si>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</si>
  <si>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</si>
  <si>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</si>
  <si>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</si>
  <si>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</si>
  <si>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</si>
  <si>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</si>
  <si>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</si>
  <si>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</si>
  <si>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</si>
  <si>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</si>
  <si>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</si>
  <si>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</si>
  <si>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</si>
  <si>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</si>
  <si>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</si>
  <si>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</si>
  <si>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</si>
  <si>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</si>
  <si>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</si>
  <si>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</si>
  <si>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</si>
  <si>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</si>
  <si>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</si>
  <si>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</si>
  <si>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</si>
  <si>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</si>
  <si>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</si>
  <si>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</si>
  <si>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</si>
  <si>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</si>
  <si>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</si>
  <si>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</si>
  <si>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</si>
  <si>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</si>
  <si>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</si>
  <si>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</si>
  <si>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</si>
  <si>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</si>
  <si>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</si>
  <si>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</si>
  <si>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</si>
  <si>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</si>
  <si>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</si>
  <si>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</si>
  <si>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</si>
  <si>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</si>
  <si>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</si>
  <si>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</si>
  <si>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</si>
  <si>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</si>
  <si>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</si>
  <si>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</si>
  <si>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</si>
  <si>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</si>
  <si>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</si>
  <si>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</si>
  <si>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</si>
  <si>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</si>
  <si>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</si>
  <si>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</si>
  <si>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</si>
  <si>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</si>
  <si>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</si>
  <si>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</si>
  <si>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</si>
  <si>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</si>
  <si>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</si>
  <si>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</si>
  <si>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</si>
  <si>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</si>
  <si>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</si>
  <si>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</si>
  <si>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</si>
  <si>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</si>
  <si>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</si>
  <si>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</si>
  <si>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</si>
  <si>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</si>
  <si>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</si>
  <si>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</si>
  <si>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</si>
  <si>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</si>
  <si>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</si>
  <si>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</si>
  <si>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</si>
  <si>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</si>
  <si>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</si>
  <si>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</si>
  <si>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</si>
  <si>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</si>
  <si>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</si>
  <si>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</si>
  <si>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</si>
  <si>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</si>
  <si>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</si>
  <si>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</si>
  <si>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</si>
  <si>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</si>
  <si>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</si>
  <si>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</si>
  <si>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</si>
  <si>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</si>
  <si>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</si>
  <si>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</si>
  <si>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</si>
  <si>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</si>
  <si>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</si>
  <si>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</si>
  <si>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</si>
  <si>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</si>
  <si>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</si>
  <si>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</si>
  <si>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</si>
  <si>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</si>
  <si>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</si>
  <si>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</si>
  <si>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</si>
  <si>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</si>
  <si>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</si>
  <si>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</si>
  <si>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</si>
  <si>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</si>
  <si>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</si>
  <si>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</si>
  <si>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</si>
  <si>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</si>
  <si>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</si>
  <si>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</si>
  <si>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</si>
  <si>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</si>
  <si>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</si>
  <si>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</si>
  <si>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</si>
  <si>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</si>
  <si>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</si>
  <si>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</si>
  <si>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</si>
  <si>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</si>
  <si>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</si>
  <si>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</si>
  <si>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</si>
  <si>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</si>
  <si>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</si>
  <si>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</si>
  <si>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</si>
  <si>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</si>
  <si>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</si>
  <si>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</si>
  <si>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</si>
  <si>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</si>
  <si>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</si>
  <si>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</si>
  <si>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</si>
  <si>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</si>
  <si>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</si>
  <si>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</si>
  <si>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</si>
  <si>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</si>
  <si>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</si>
  <si>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</si>
  <si>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</si>
  <si>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</si>
  <si>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</si>
  <si>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</si>
  <si>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</si>
  <si>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</si>
  <si>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</si>
  <si>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</si>
  <si>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</si>
  <si>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</si>
  <si>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</si>
  <si>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</si>
  <si>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</si>
  <si>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</si>
  <si>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</si>
  <si>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</si>
  <si>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</si>
  <si>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</si>
  <si>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</si>
  <si>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</si>
  <si>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</si>
  <si>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</si>
  <si>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</si>
  <si>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</si>
  <si>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</si>
  <si>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</si>
  <si>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</si>
  <si>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</si>
  <si>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</si>
  <si>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</si>
  <si>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</si>
  <si>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</si>
  <si>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</si>
  <si>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</si>
  <si>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</si>
  <si>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</si>
  <si>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</si>
  <si>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</si>
  <si>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</si>
  <si>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</si>
  <si>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</si>
  <si>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</si>
  <si>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</si>
  <si>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</si>
  <si>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</si>
  <si>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</si>
  <si>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</si>
  <si>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</si>
  <si>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</si>
  <si>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</si>
  <si>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</si>
  <si>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</si>
  <si>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</si>
  <si>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</si>
  <si>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</si>
  <si>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</si>
  <si>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</si>
  <si>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</si>
  <si>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</si>
  <si>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</si>
  <si>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</si>
  <si>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</si>
  <si>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</si>
  <si>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</si>
  <si>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</si>
  <si>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</si>
  <si>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</si>
  <si>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</si>
  <si>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</si>
  <si>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</si>
  <si>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</si>
  <si>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</si>
  <si>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</si>
  <si>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</si>
  <si>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</si>
  <si>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</si>
  <si>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</si>
  <si>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</si>
  <si>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</si>
  <si>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</si>
  <si>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</si>
  <si>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</si>
  <si>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</si>
  <si>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</si>
  <si>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</si>
  <si>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</si>
  <si>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</si>
  <si>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</si>
  <si>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</si>
  <si>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</si>
  <si>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</si>
  <si>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</si>
  <si>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</si>
  <si>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</si>
  <si>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</si>
  <si>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</si>
  <si>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</si>
  <si>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</si>
  <si>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</si>
  <si>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</si>
  <si>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</si>
  <si>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</si>
  <si>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</si>
  <si>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</si>
  <si>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</si>
  <si>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</si>
  <si>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</si>
  <si>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</si>
  <si>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</si>
  <si>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</si>
  <si>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</si>
  <si>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</si>
  <si>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</si>
  <si>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</si>
  <si>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</si>
  <si>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</si>
  <si>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</si>
  <si>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</si>
  <si>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</si>
  <si>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</si>
  <si>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</si>
  <si>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</si>
  <si>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</si>
  <si>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</si>
  <si>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</si>
  <si>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</si>
  <si>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</si>
  <si>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</si>
  <si>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</si>
  <si>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</si>
  <si>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</si>
  <si>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</si>
  <si>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</si>
  <si>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</si>
  <si>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</si>
  <si>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</si>
  <si>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</si>
  <si>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</si>
  <si>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</si>
  <si>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</si>
  <si>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</si>
  <si>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</si>
  <si>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</si>
  <si>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</si>
  <si>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</si>
  <si>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</si>
  <si>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</si>
  <si>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</si>
  <si>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</si>
  <si>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</si>
  <si>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</si>
  <si>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</si>
  <si>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</si>
  <si>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</si>
  <si>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</si>
  <si>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</si>
  <si>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</si>
  <si>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</si>
  <si>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</si>
  <si>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</si>
  <si>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</si>
  <si>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</si>
  <si>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</si>
  <si>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</si>
  <si>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</si>
  <si>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</si>
  <si>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</si>
  <si>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</si>
  <si>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</si>
  <si>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</si>
  <si>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</si>
  <si>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</si>
  <si>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</si>
  <si>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</si>
  <si>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</si>
  <si>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</si>
  <si>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</si>
  <si>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</si>
  <si>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</si>
  <si>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</si>
  <si>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</si>
  <si>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</si>
  <si>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</si>
  <si>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</si>
  <si>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</si>
  <si>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</si>
  <si>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</si>
  <si>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</si>
  <si>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</si>
  <si>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</si>
  <si>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</si>
  <si>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</si>
  <si>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</si>
  <si>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</si>
  <si>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</si>
  <si>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</si>
  <si>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</si>
  <si>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</si>
  <si>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</si>
  <si>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</si>
  <si>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</si>
  <si>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</si>
  <si>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</si>
  <si>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</si>
  <si>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</si>
  <si>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</si>
  <si>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</si>
  <si>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</si>
  <si>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</si>
  <si>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</si>
  <si>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</si>
  <si>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</si>
  <si>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</si>
  <si>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</si>
  <si>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</si>
  <si>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</si>
  <si>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</si>
  <si>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</si>
  <si>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</si>
  <si>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</si>
  <si>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</si>
  <si>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</si>
  <si>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</si>
  <si>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</si>
  <si>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</si>
  <si>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</si>
  <si>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</si>
  <si>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</si>
  <si>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</si>
  <si>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</si>
  <si>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</si>
  <si>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</si>
  <si>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</si>
  <si>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</si>
  <si>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</si>
  <si>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</si>
  <si>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</si>
  <si>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</si>
  <si>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</si>
  <si>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</si>
  <si>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</si>
  <si>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</si>
  <si>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</si>
  <si>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</si>
  <si>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</si>
  <si>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</si>
  <si>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</si>
  <si>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</si>
  <si>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</si>
  <si>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</si>
  <si>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</si>
  <si>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</si>
  <si>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</si>
  <si>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</si>
  <si>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</si>
  <si>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</si>
  <si>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</si>
  <si>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</si>
  <si>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</si>
  <si>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</si>
  <si>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</si>
  <si>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</si>
  <si>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</si>
  <si>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</si>
  <si>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</si>
  <si>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</si>
  <si>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</si>
  <si>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</si>
  <si>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</si>
  <si>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</si>
  <si>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</si>
  <si>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</si>
  <si>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</si>
  <si>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</si>
  <si>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</si>
  <si>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</si>
  <si>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</si>
  <si>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</si>
  <si>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</si>
  <si>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</si>
  <si>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</si>
  <si>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</si>
  <si>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</si>
  <si>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</si>
  <si>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</si>
  <si>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</si>
  <si>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</si>
  <si>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</si>
  <si>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</si>
  <si>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</si>
  <si>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</si>
  <si>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</si>
  <si>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</si>
  <si>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</si>
  <si>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</si>
  <si>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</si>
  <si>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</si>
  <si>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</si>
  <si>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</si>
  <si>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</si>
  <si>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</si>
  <si>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</si>
  <si>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</si>
  <si>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</si>
  <si>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</si>
  <si>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</si>
  <si>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</si>
  <si>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</si>
  <si>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</si>
  <si>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</si>
  <si>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</si>
  <si>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</si>
  <si>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</si>
  <si>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</si>
  <si>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</si>
  <si>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</si>
  <si>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</si>
  <si>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</si>
  <si>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</si>
  <si>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</si>
  <si>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</si>
  <si>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</si>
  <si>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</si>
  <si>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</si>
  <si>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</si>
  <si>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</si>
  <si>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</si>
  <si>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</si>
  <si>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</si>
  <si>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</si>
  <si>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</si>
  <si>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</si>
  <si>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</si>
  <si>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</si>
  <si>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</si>
  <si>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</si>
  <si>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</si>
  <si>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</si>
  <si>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</si>
  <si>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</si>
  <si>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</si>
  <si>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</si>
  <si>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</si>
  <si>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</si>
  <si>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</si>
  <si>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</si>
  <si>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</si>
  <si>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</si>
  <si>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</si>
  <si>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</si>
  <si>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</si>
  <si>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</si>
  <si>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</si>
  <si>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</si>
  <si>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</si>
  <si>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</si>
  <si>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</si>
  <si>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</si>
  <si>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</si>
  <si>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</si>
  <si>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</si>
  <si>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</si>
  <si>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</si>
  <si>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</si>
  <si>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</si>
  <si>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</si>
  <si>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</si>
  <si>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</si>
  <si>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</si>
  <si>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</si>
  <si>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</si>
  <si>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</si>
  <si>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</si>
  <si>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</si>
  <si>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</si>
  <si>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</si>
  <si>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</si>
  <si>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</si>
  <si>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</si>
  <si>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</si>
  <si>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</si>
  <si>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</si>
  <si>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</si>
  <si>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</si>
  <si>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</si>
  <si>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</si>
  <si>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</si>
  <si>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</si>
  <si>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</si>
  <si>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</si>
  <si>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</si>
  <si>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</si>
  <si>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</si>
  <si>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</si>
  <si>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</si>
  <si>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</si>
  <si>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</si>
  <si>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</si>
  <si>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</si>
  <si>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</si>
  <si>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</si>
  <si>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</si>
  <si>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</si>
  <si>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</si>
  <si>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</si>
  <si>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</si>
  <si>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</si>
  <si>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</si>
  <si>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</si>
  <si>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</si>
  <si>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</si>
  <si>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</si>
  <si>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</si>
  <si>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</si>
  <si>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</si>
  <si>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</si>
  <si>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</si>
  <si>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</si>
  <si>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</si>
  <si>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</si>
  <si>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</si>
  <si>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</si>
  <si>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</si>
  <si>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</si>
  <si>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</si>
  <si>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</si>
  <si>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</si>
  <si>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</si>
  <si>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</si>
  <si>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</si>
  <si>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</si>
  <si>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</si>
  <si>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</si>
  <si>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</si>
  <si>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</si>
  <si>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</si>
  <si>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</si>
  <si>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</si>
  <si>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</si>
  <si>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</si>
  <si>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</si>
  <si>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</si>
  <si>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</si>
  <si>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</si>
  <si>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</si>
  <si>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</si>
  <si>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</si>
  <si>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</si>
  <si>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</si>
  <si>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</si>
  <si>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</si>
  <si>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</si>
  <si>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</si>
  <si>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</si>
  <si>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</si>
  <si>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</si>
  <si>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</si>
  <si>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</si>
  <si>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</si>
  <si>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</si>
  <si>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</si>
  <si>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</si>
  <si>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</si>
  <si>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</si>
  <si>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</si>
  <si>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</si>
  <si>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</si>
  <si>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</si>
  <si>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</si>
  <si>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</si>
  <si>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</si>
  <si>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</si>
  <si>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</si>
  <si>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</si>
  <si>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</si>
  <si>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</si>
  <si>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</si>
  <si>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</si>
  <si>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</si>
  <si>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</si>
  <si>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</si>
  <si>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</si>
  <si>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</si>
  <si>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</si>
  <si>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</si>
  <si>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</si>
  <si>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</si>
  <si>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</si>
  <si>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</si>
  <si>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</si>
  <si>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</si>
  <si>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</si>
  <si>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</si>
  <si>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</si>
  <si>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</si>
  <si>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</si>
  <si>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</si>
  <si>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</si>
  <si>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</si>
  <si>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</si>
  <si>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</si>
  <si>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</si>
  <si>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</si>
  <si>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</si>
  <si>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</si>
  <si>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</si>
  <si>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</si>
  <si>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</si>
  <si>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</si>
  <si>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</si>
  <si>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</si>
  <si>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</si>
  <si>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</si>
  <si>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</si>
  <si>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</si>
  <si>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</si>
  <si>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</si>
  <si>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</si>
  <si>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</si>
  <si>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</si>
  <si>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</si>
  <si>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</si>
  <si>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</si>
  <si>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</si>
  <si>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</si>
  <si>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</si>
  <si>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</si>
  <si>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</si>
  <si>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</si>
  <si>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</si>
  <si>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</si>
  <si>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</si>
  <si>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</si>
  <si>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</si>
  <si>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</si>
  <si>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</si>
  <si>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</si>
  <si>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</si>
  <si>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</si>
  <si>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</si>
  <si>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</si>
  <si>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</si>
  <si>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</si>
  <si>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</si>
  <si>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</si>
  <si>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</si>
  <si>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</si>
  <si>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</si>
  <si>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</si>
  <si>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</si>
  <si>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</si>
  <si>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</si>
  <si>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</si>
  <si>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</si>
  <si>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</si>
  <si>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</si>
  <si>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</si>
  <si>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</si>
  <si>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</si>
  <si>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</si>
  <si>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</si>
  <si>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</si>
  <si>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</si>
  <si>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</si>
  <si>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</si>
  <si>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</si>
  <si>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</si>
  <si>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</si>
  <si>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</si>
  <si>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</si>
  <si>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</si>
  <si>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</si>
  <si>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</si>
  <si>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</si>
  <si>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</si>
  <si>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</si>
  <si>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</si>
  <si>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</si>
  <si>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</si>
  <si>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</si>
  <si>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</si>
  <si>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</si>
  <si>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</si>
  <si>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</si>
  <si>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</si>
  <si>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</si>
  <si>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</si>
  <si>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</si>
  <si>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</si>
  <si>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</si>
  <si>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</si>
  <si>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</si>
  <si>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</si>
  <si>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</si>
  <si>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</si>
  <si>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</si>
  <si>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</si>
  <si>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</si>
  <si>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</si>
  <si>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</si>
  <si>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</si>
  <si>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</si>
  <si>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</si>
  <si>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</si>
  <si>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</si>
  <si>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</si>
  <si>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</si>
  <si>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</si>
  <si>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</si>
  <si>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</si>
  <si>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</si>
  <si>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</si>
  <si>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</si>
  <si>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</si>
  <si>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</si>
  <si>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</si>
  <si>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</si>
  <si>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</si>
  <si>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</si>
  <si>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</si>
  <si>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</si>
  <si>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</si>
  <si>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</si>
  <si>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</si>
  <si>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</si>
  <si>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</si>
  <si>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</si>
  <si>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</si>
  <si>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</si>
  <si>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</si>
  <si>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</si>
  <si>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</si>
  <si>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</si>
  <si>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</si>
  <si>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</si>
  <si>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</si>
  <si>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</si>
  <si>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</si>
  <si>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</si>
  <si>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</si>
  <si>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</si>
  <si>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</si>
  <si>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</si>
  <si>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</si>
  <si>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</si>
  <si>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</si>
  <si>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</si>
  <si>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</si>
  <si>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</si>
  <si>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</si>
  <si>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</si>
  <si>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</si>
  <si>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</si>
  <si>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</si>
  <si>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</si>
  <si>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</si>
  <si>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</si>
  <si>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</si>
  <si>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</si>
  <si>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</si>
  <si>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</si>
  <si>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</si>
  <si>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</si>
  <si>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</si>
  <si>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</si>
  <si>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</si>
  <si>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</si>
  <si>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</si>
  <si>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</si>
  <si>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</si>
  <si>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</si>
  <si>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</si>
  <si>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</si>
  <si>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</si>
  <si>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</si>
  <si>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</si>
  <si>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</si>
  <si>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</si>
  <si>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</si>
  <si>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</si>
  <si>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</si>
  <si>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</si>
  <si>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</si>
  <si>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</si>
  <si>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</si>
  <si>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</si>
  <si>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</si>
  <si>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</si>
  <si>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</si>
  <si>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</si>
  <si>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</si>
  <si>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</si>
  <si>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</si>
  <si>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</si>
  <si>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</si>
  <si>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</si>
  <si>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</si>
  <si>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</si>
  <si>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</si>
  <si>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</si>
  <si>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</si>
  <si>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</si>
  <si>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</si>
  <si>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</si>
  <si>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</si>
  <si>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</si>
  <si>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</si>
  <si>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</si>
  <si>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</si>
  <si>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</si>
  <si>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</si>
  <si>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</si>
  <si>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</si>
  <si>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</si>
  <si>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</si>
  <si>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</si>
  <si>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</si>
  <si>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</si>
  <si>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</si>
  <si>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</si>
  <si>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</si>
  <si>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</si>
  <si>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</si>
  <si>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</si>
  <si>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</si>
  <si>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</si>
  <si>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</si>
  <si>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</si>
  <si>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</si>
  <si>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</si>
  <si>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</si>
  <si>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</si>
  <si>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</si>
  <si>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</si>
  <si>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</si>
  <si>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</si>
  <si>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</si>
  <si>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</si>
  <si>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</si>
  <si>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</si>
  <si>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</si>
  <si>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</si>
  <si>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</si>
  <si>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</si>
  <si>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</si>
  <si>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</si>
  <si>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</si>
  <si>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</si>
  <si>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</si>
  <si>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</si>
  <si>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</si>
  <si>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</si>
  <si>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</si>
  <si>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</si>
  <si>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</si>
  <si>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</si>
  <si>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</si>
  <si>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</si>
  <si>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</si>
  <si>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</si>
  <si>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</si>
  <si>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</si>
  <si>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</si>
  <si>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</si>
  <si>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</si>
  <si>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</si>
  <si>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</si>
  <si>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</si>
  <si>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</si>
  <si>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</si>
  <si>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</si>
  <si>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</si>
  <si>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</si>
  <si>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</si>
  <si>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</si>
  <si>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</si>
  <si>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</si>
  <si>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</si>
  <si>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</si>
  <si>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</si>
  <si>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</si>
  <si>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</si>
  <si>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</si>
  <si>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</si>
  <si>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</si>
  <si>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</si>
  <si>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</si>
  <si>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</si>
  <si>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</si>
  <si>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</si>
  <si>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</si>
  <si>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</si>
  <si>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</si>
  <si>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</si>
  <si>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</si>
  <si>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</si>
  <si>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</si>
  <si>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</si>
  <si>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</si>
  <si>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</si>
  <si>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</si>
  <si>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</si>
  <si>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</si>
  <si>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</si>
  <si>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</si>
  <si>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</si>
  <si>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</si>
  <si>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</si>
  <si>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</si>
  <si>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</si>
  <si>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</si>
  <si>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</si>
  <si>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</si>
  <si>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</si>
  <si>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</si>
  <si>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</si>
  <si>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</si>
  <si>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</si>
  <si>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</si>
  <si>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</si>
  <si>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</si>
  <si>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</si>
  <si>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</si>
  <si>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</si>
  <si>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</si>
  <si>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</si>
  <si>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</si>
  <si>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</si>
  <si>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</si>
  <si>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</si>
  <si>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</si>
  <si>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</si>
  <si>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</si>
  <si>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</si>
  <si>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</si>
  <si>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</si>
  <si>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</si>
  <si>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</si>
  <si>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</si>
  <si>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</si>
  <si>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</si>
  <si>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</si>
  <si>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</si>
  <si>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</si>
  <si>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</si>
  <si>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</si>
  <si>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</si>
  <si>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</si>
  <si>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</si>
  <si>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</si>
  <si>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</si>
  <si>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</si>
  <si>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</si>
  <si>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</si>
  <si>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</si>
  <si>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</si>
  <si>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</si>
  <si>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</si>
  <si>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</si>
  <si>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</si>
  <si>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</si>
  <si>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</si>
  <si>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</si>
  <si>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</si>
  <si>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</si>
  <si>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</si>
  <si>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</si>
  <si>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</si>
  <si>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</si>
  <si>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</si>
  <si>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</si>
  <si>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</si>
  <si>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</si>
  <si>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</si>
  <si>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</si>
  <si>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</si>
  <si>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</si>
  <si>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</si>
  <si>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</si>
  <si>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</si>
  <si>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</si>
  <si>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</si>
  <si>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</si>
  <si>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</si>
  <si>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</si>
  <si>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</si>
  <si>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</si>
  <si>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</si>
  <si>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</si>
  <si>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</si>
  <si>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</si>
  <si>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</si>
  <si>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</si>
  <si>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</si>
  <si>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</si>
  <si>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</si>
  <si>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</si>
  <si>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</si>
  <si>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</si>
  <si>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</si>
  <si>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</si>
  <si>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</si>
  <si>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</si>
  <si>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</si>
  <si>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</si>
  <si>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</si>
  <si>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</si>
  <si>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</si>
  <si>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</si>
  <si>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</si>
  <si>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</si>
  <si>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</si>
  <si>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</si>
  <si>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</si>
  <si>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</si>
  <si>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</si>
  <si>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</si>
  <si>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</si>
  <si>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</si>
  <si>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</si>
  <si>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</si>
  <si>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</si>
  <si>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</si>
  <si>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</si>
  <si>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</si>
  <si>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</si>
  <si>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</si>
  <si>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</si>
  <si>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</si>
  <si>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</si>
  <si>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</si>
  <si>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</si>
  <si>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</si>
  <si>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</si>
  <si>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</si>
  <si>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</si>
  <si>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</si>
  <si>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</si>
  <si>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</si>
  <si>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</si>
  <si>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</si>
  <si>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</si>
  <si>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</si>
  <si>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</si>
  <si>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</si>
  <si>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</si>
  <si>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</si>
  <si>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</si>
  <si>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</si>
  <si>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</si>
  <si>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</si>
  <si>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</si>
  <si>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</si>
  <si>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</si>
  <si>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</si>
  <si>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</si>
  <si>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</si>
  <si>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</si>
  <si>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</si>
  <si>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</si>
  <si>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</si>
  <si>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</si>
  <si>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</si>
  <si>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</si>
  <si>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</si>
  <si>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</si>
  <si>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</si>
  <si>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</si>
  <si>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</si>
  <si>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</si>
  <si>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</si>
  <si>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</si>
  <si>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</si>
  <si>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</si>
  <si>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</si>
  <si>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</si>
  <si>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</si>
  <si>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</si>
  <si>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</si>
  <si>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</si>
  <si>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</si>
  <si>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</si>
  <si>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</si>
  <si>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</si>
  <si>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</si>
  <si>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</si>
  <si>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</si>
  <si>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</si>
  <si>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</si>
  <si>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</si>
  <si>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</si>
  <si>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</si>
  <si>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</si>
  <si>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</si>
  <si>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</si>
  <si>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</si>
  <si>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</si>
  <si>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</si>
  <si>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</si>
  <si>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</si>
  <si>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</si>
  <si>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</si>
  <si>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</si>
  <si>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</si>
  <si>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</si>
  <si>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</si>
  <si>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</si>
  <si>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</si>
  <si>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</si>
  <si>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</si>
  <si>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</si>
  <si>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</si>
  <si>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</si>
  <si>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</si>
  <si>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</si>
  <si>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</si>
  <si>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</si>
  <si>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</si>
  <si>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</si>
  <si>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</si>
  <si>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</si>
  <si>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</si>
  <si>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</si>
  <si>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</si>
  <si>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</si>
  <si>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</si>
  <si>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</si>
  <si>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</si>
  <si>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</si>
  <si>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</si>
  <si>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</si>
  <si>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</si>
  <si>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</si>
  <si>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</si>
  <si>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</si>
  <si>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</si>
  <si>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</si>
  <si>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</si>
  <si>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</si>
  <si>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</si>
  <si>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</si>
  <si>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</si>
  <si>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</si>
  <si>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</si>
  <si>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</si>
  <si>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</si>
  <si>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</si>
  <si>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</si>
  <si>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</si>
  <si>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</si>
  <si>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</si>
  <si>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</si>
  <si>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</si>
  <si>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</si>
  <si>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</si>
  <si>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</si>
  <si>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</si>
  <si>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</si>
  <si>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</si>
  <si>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</si>
  <si>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</si>
  <si>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</si>
  <si>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</si>
  <si>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</si>
  <si>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</si>
  <si>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</si>
  <si>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</si>
  <si>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</si>
  <si>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</si>
  <si>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</si>
  <si>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</si>
  <si>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</si>
  <si>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</si>
  <si>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</si>
  <si>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</si>
  <si>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</si>
  <si>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</si>
  <si>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</si>
  <si>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</si>
  <si>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</si>
  <si>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</si>
  <si>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</si>
  <si>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</si>
  <si>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</si>
  <si>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</si>
  <si>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</si>
  <si>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</si>
  <si>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</si>
  <si>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</si>
  <si>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</si>
  <si>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</si>
  <si>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</si>
  <si>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</si>
  <si>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</si>
  <si>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</si>
  <si>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</si>
  <si>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</si>
  <si>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</si>
  <si>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</si>
  <si>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</si>
  <si>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</si>
  <si>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</si>
  <si>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</si>
  <si>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</si>
  <si>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</si>
  <si>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</si>
  <si>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</si>
  <si>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</si>
  <si>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</si>
  <si>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</si>
  <si>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</si>
  <si>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</si>
  <si>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</si>
  <si>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</si>
  <si>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</si>
  <si>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</si>
  <si>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</si>
  <si>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</si>
  <si>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</si>
  <si>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</si>
  <si>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</si>
  <si>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</si>
  <si>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</si>
  <si>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</si>
  <si>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</si>
  <si>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</si>
  <si>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</si>
  <si>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</si>
  <si>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</si>
  <si>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</si>
  <si>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</si>
  <si>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</si>
  <si>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</si>
  <si>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</si>
  <si>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</si>
  <si>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</si>
  <si>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</si>
  <si>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</si>
  <si>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</si>
  <si>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</si>
  <si>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</si>
  <si>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</si>
  <si>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</si>
  <si>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</si>
  <si>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</si>
  <si>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</si>
  <si>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</si>
  <si>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</si>
  <si>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</si>
  <si>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</si>
  <si>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</si>
  <si>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</si>
  <si>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</si>
  <si>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</si>
  <si>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</si>
  <si>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</si>
  <si>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</si>
  <si>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</si>
  <si>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</si>
  <si>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</si>
  <si>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</si>
  <si>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</si>
  <si>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</si>
  <si>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</si>
  <si>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</si>
  <si>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</si>
  <si>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</si>
  <si>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</si>
  <si>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</si>
  <si>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</si>
  <si>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</si>
  <si>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</si>
  <si>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</si>
  <si>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</si>
  <si>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</si>
  <si>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</si>
  <si>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</si>
  <si>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</si>
  <si>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</si>
  <si>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</si>
  <si>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</si>
  <si>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</si>
  <si>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</si>
  <si>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</si>
  <si>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</si>
  <si>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</si>
  <si>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</si>
  <si>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</si>
  <si>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</si>
  <si>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</si>
  <si>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</si>
  <si>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</si>
  <si>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</si>
  <si>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</si>
  <si>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</si>
  <si>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</si>
  <si>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</si>
  <si>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</si>
  <si>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</si>
  <si>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</si>
  <si>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</si>
  <si>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</si>
  <si>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</si>
  <si>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</si>
  <si>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</si>
  <si>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</si>
  <si>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</si>
  <si>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</si>
  <si>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</si>
  <si>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</si>
  <si>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</si>
  <si>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</si>
  <si>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</si>
  <si>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</si>
  <si>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</si>
  <si>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</si>
  <si>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</si>
  <si>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</si>
  <si>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</si>
  <si>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</si>
  <si>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</si>
  <si>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</si>
  <si>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</si>
  <si>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</si>
  <si>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</si>
  <si>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</si>
  <si>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</si>
  <si>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</si>
  <si>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</si>
  <si>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</si>
  <si>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</si>
  <si>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</si>
  <si>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</si>
  <si>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</si>
  <si>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</si>
  <si>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</si>
  <si>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</si>
  <si>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</si>
  <si>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</si>
  <si>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</si>
  <si>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</si>
  <si>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</si>
  <si>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</si>
  <si>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</si>
  <si>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</si>
  <si>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</si>
  <si>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</si>
  <si>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</si>
  <si>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</si>
  <si>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</si>
  <si>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</si>
  <si>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</si>
  <si>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</si>
  <si>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</si>
  <si>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</si>
  <si>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</si>
  <si>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</si>
  <si>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</si>
  <si>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</si>
  <si>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</si>
  <si>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</si>
  <si>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</si>
  <si>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</si>
  <si>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</si>
  <si>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</si>
  <si>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</si>
  <si>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</si>
  <si>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</si>
  <si>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</si>
  <si>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</si>
  <si>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</si>
  <si>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</si>
  <si>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</si>
  <si>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</si>
  <si>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</si>
  <si>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</si>
  <si>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</si>
  <si>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</si>
  <si>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</si>
  <si>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</si>
  <si>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</si>
  <si>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</si>
  <si>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</si>
  <si>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</si>
  <si>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</si>
  <si>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</si>
  <si>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</si>
  <si>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</si>
  <si>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</si>
  <si>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</si>
  <si>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</si>
  <si>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</si>
  <si>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</si>
  <si>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</si>
  <si>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</si>
  <si>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</si>
  <si>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</si>
  <si>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</si>
  <si>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</si>
  <si>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</si>
  <si>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</si>
  <si>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</si>
  <si>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</si>
  <si>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</si>
  <si>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</si>
  <si>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</si>
  <si>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</si>
  <si>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</si>
  <si>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</si>
  <si>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</si>
  <si>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</si>
  <si>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</si>
  <si>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</si>
  <si>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</si>
  <si>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</si>
  <si>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</si>
  <si>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</si>
  <si>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</si>
  <si>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</si>
  <si>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</si>
  <si>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</si>
  <si>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</si>
  <si>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</si>
  <si>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</si>
  <si>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</si>
  <si>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</si>
  <si>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</si>
  <si>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</si>
  <si>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</si>
  <si>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</si>
  <si>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</si>
  <si>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</si>
  <si>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</si>
  <si>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</si>
  <si>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</si>
  <si>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</si>
  <si>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</si>
  <si>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</si>
  <si>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</si>
  <si>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</si>
  <si>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</si>
  <si>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</si>
  <si>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</si>
  <si>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</si>
  <si>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</si>
  <si>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</si>
  <si>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</si>
  <si>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</si>
  <si>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</si>
  <si>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</si>
  <si>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</si>
  <si>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</si>
  <si>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</si>
  <si>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</si>
  <si>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</si>
  <si>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</si>
  <si>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</si>
  <si>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</si>
  <si>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</si>
  <si>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</si>
  <si>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</si>
  <si>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</si>
  <si>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</si>
  <si>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</si>
  <si>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</si>
  <si>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</si>
  <si>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</si>
  <si>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</si>
  <si>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</si>
  <si>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</si>
  <si>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</si>
  <si>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</si>
  <si>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</si>
  <si>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</si>
  <si>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</si>
  <si>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</si>
  <si>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</si>
  <si>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</si>
  <si>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</si>
  <si>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</si>
  <si>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</si>
  <si>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</si>
  <si>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</si>
  <si>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</si>
  <si>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</si>
  <si>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</si>
  <si>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</si>
  <si>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</si>
  <si>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</si>
  <si>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</si>
  <si>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</si>
  <si>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</si>
  <si>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</si>
  <si>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</si>
  <si>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</si>
  <si>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</si>
  <si>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</si>
  <si>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</si>
  <si>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</si>
  <si>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</si>
  <si>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</si>
  <si>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</si>
  <si>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</si>
  <si>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</si>
  <si>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</si>
  <si>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</si>
  <si>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</si>
  <si>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</si>
  <si>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</si>
  <si>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</si>
  <si>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</si>
  <si>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</si>
  <si>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</si>
  <si>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</si>
  <si>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</si>
  <si>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</si>
  <si>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</si>
  <si>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</si>
  <si>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</si>
  <si>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</si>
  <si>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</si>
  <si>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</si>
  <si>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</si>
  <si>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</si>
  <si>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</si>
  <si>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</si>
  <si>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</si>
  <si>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</si>
  <si>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</si>
  <si>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</si>
  <si>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</si>
  <si>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</si>
  <si>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</si>
  <si>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</si>
  <si>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</si>
  <si>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</si>
  <si>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</si>
  <si>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</si>
  <si>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</si>
  <si>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</si>
  <si>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</si>
  <si>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</si>
  <si>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</si>
  <si>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</si>
  <si>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</si>
  <si>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</si>
  <si>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</si>
  <si>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</si>
  <si>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</si>
  <si>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</si>
  <si>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</si>
  <si>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</si>
  <si>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</si>
  <si>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</si>
  <si>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</si>
  <si>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</si>
  <si>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</si>
  <si>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</si>
  <si>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</si>
  <si>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</si>
  <si>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</si>
  <si>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</si>
  <si>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</si>
  <si>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</si>
  <si>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</si>
  <si>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</si>
  <si>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</si>
  <si>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</si>
  <si>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</si>
  <si>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</si>
  <si>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</si>
  <si>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</si>
  <si>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</si>
  <si>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</si>
  <si>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</si>
  <si>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</si>
  <si>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</si>
  <si>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</si>
  <si>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</si>
  <si>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</si>
  <si>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</si>
  <si>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</si>
  <si>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</si>
  <si>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</si>
  <si>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</si>
  <si>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</si>
  <si>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</si>
  <si>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</si>
  <si>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</si>
  <si>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</si>
  <si>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</si>
  <si>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</si>
  <si>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</si>
  <si>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</si>
  <si>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</si>
  <si>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</si>
  <si>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</si>
  <si>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</si>
  <si>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</si>
  <si>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</si>
  <si>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</si>
  <si>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</si>
  <si>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</si>
  <si>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</si>
  <si>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</si>
  <si>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</si>
  <si>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</si>
  <si>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</si>
  <si>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</si>
  <si>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</si>
  <si>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</si>
  <si>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</si>
  <si>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</si>
  <si>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</si>
  <si>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</si>
  <si>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</si>
  <si>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</si>
  <si>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</si>
  <si>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</si>
  <si>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</si>
  <si>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</si>
  <si>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</si>
  <si>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</si>
  <si>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</si>
  <si>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</si>
  <si>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</si>
  <si>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</si>
  <si>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</si>
  <si>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</si>
  <si>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</si>
  <si>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</si>
  <si>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</si>
  <si>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</si>
  <si>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</si>
  <si>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</si>
  <si>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</si>
  <si>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</si>
  <si>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</si>
  <si>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</si>
  <si>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</si>
  <si>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</si>
  <si>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</si>
  <si>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</si>
  <si>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</si>
  <si>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</si>
  <si>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</si>
  <si>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</si>
  <si>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</si>
  <si>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</si>
  <si>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</si>
  <si>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</si>
  <si>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</si>
  <si>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</si>
  <si>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</si>
  <si>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</si>
  <si>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</si>
  <si>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</si>
  <si>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</si>
  <si>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</si>
  <si>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</si>
  <si>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</si>
  <si>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</si>
  <si>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</si>
  <si>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</si>
  <si>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</si>
  <si>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</si>
  <si>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</si>
  <si>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</si>
  <si>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</si>
  <si>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</si>
  <si>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</si>
  <si>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</si>
  <si>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</si>
  <si>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</si>
  <si>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</si>
  <si>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</si>
  <si>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</si>
  <si>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</si>
  <si>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</si>
  <si>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</si>
  <si>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</si>
  <si>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</si>
  <si>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</si>
  <si>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</si>
  <si>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</si>
  <si>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</si>
  <si>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</si>
  <si>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</si>
  <si>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</si>
  <si>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</si>
  <si>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</si>
  <si>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</si>
  <si>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</si>
  <si>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</si>
  <si>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</si>
  <si>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</si>
  <si>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</si>
  <si>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</si>
  <si>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</si>
  <si>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</si>
  <si>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</si>
  <si>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</si>
  <si>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</si>
  <si>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</si>
  <si>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</si>
  <si>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</si>
  <si>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</si>
  <si>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</si>
  <si>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</si>
  <si>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</si>
  <si>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</si>
  <si>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</si>
  <si>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</si>
  <si>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</si>
  <si>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</si>
  <si>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</si>
  <si>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</si>
  <si>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</si>
  <si>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</si>
  <si>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</si>
  <si>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</si>
  <si>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</si>
  <si>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</si>
  <si>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</si>
  <si>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</si>
  <si>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</si>
  <si>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</si>
  <si>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</si>
  <si>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</si>
  <si>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</si>
  <si>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</si>
  <si>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</si>
  <si>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</si>
  <si>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</si>
  <si>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</si>
  <si>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</si>
  <si>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</si>
  <si>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</si>
  <si>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</si>
  <si>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</si>
  <si>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</si>
  <si>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</si>
  <si>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</si>
  <si>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</si>
  <si>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</si>
  <si>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</si>
  <si>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</si>
  <si>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</si>
  <si>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</si>
  <si>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</si>
  <si>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</si>
  <si>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</si>
  <si>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</si>
  <si>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</si>
  <si>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</si>
  <si>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</si>
  <si>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</si>
  <si>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</si>
  <si>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</si>
  <si>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</si>
  <si>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</si>
  <si>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</si>
  <si>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</si>
  <si>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</si>
  <si>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</si>
  <si>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</si>
  <si>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</si>
  <si>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</si>
  <si>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</si>
  <si>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</si>
  <si>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</si>
  <si>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</si>
  <si>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</si>
  <si>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</si>
  <si>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</si>
  <si>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</si>
  <si>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</si>
  <si>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</si>
  <si>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</si>
  <si>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</si>
  <si>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</si>
  <si>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</si>
  <si>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</si>
  <si>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</si>
  <si>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</si>
  <si>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</si>
  <si>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</si>
  <si>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</si>
  <si>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</si>
  <si>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</si>
  <si>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</si>
  <si>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</si>
  <si>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</si>
  <si>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</si>
  <si>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</si>
  <si>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</si>
  <si>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</si>
  <si>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</si>
  <si>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</si>
  <si>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</si>
  <si>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</si>
  <si>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</si>
  <si>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</si>
  <si>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</si>
  <si>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</si>
  <si>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</si>
  <si>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</si>
  <si>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</si>
  <si>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</si>
  <si>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</si>
  <si>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</si>
  <si>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</si>
  <si>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</si>
  <si>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</si>
  <si>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</si>
  <si>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</si>
  <si>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</si>
  <si>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</si>
  <si>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</si>
  <si>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</si>
  <si>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</si>
  <si>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</si>
  <si>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</si>
  <si>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</si>
  <si>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</si>
  <si>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</si>
  <si>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</si>
  <si>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</si>
  <si>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</si>
  <si>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</si>
  <si>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</si>
  <si>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</si>
  <si>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</si>
  <si>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</si>
  <si>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</si>
  <si>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</si>
  <si>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</si>
  <si>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</si>
  <si>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</si>
  <si>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</si>
  <si>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</si>
  <si>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</si>
  <si>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</si>
  <si>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</si>
  <si>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</si>
  <si>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</si>
  <si>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</si>
  <si>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</si>
  <si>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</si>
  <si>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</si>
  <si>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</si>
  <si>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</si>
  <si>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</si>
  <si>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</si>
  <si>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</si>
  <si>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</si>
  <si>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</si>
  <si>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</si>
  <si>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</si>
  <si>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</si>
  <si>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</si>
  <si>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</si>
  <si>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</si>
  <si>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</si>
  <si>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</si>
  <si>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</si>
  <si>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</si>
  <si>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</si>
  <si>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</si>
  <si>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</si>
  <si>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</si>
  <si>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</si>
  <si>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</si>
  <si>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</si>
  <si>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</si>
  <si>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</si>
  <si>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</si>
  <si>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</si>
  <si>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</si>
  <si>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</si>
  <si>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</si>
  <si>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</si>
  <si>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</si>
  <si>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</si>
  <si>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</si>
  <si>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</si>
  <si>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</si>
  <si>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</si>
  <si>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</si>
  <si>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</si>
  <si>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</si>
  <si>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</si>
  <si>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</si>
  <si>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</si>
  <si>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</si>
  <si>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</si>
  <si>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</si>
  <si>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</si>
  <si>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</si>
  <si>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</si>
  <si>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</si>
  <si>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</si>
  <si>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</si>
  <si>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</si>
  <si>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</si>
  <si>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</si>
  <si>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</si>
  <si>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</si>
  <si>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</si>
  <si>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</si>
  <si>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</si>
  <si>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</si>
  <si>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</si>
  <si>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</si>
  <si>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</si>
  <si>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</si>
  <si>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</si>
  <si>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</si>
  <si>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</si>
  <si>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</si>
  <si>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</si>
  <si>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</si>
  <si>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</si>
  <si>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</si>
  <si>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</si>
  <si>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</si>
  <si>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</si>
  <si>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</si>
  <si>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</si>
  <si>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</si>
  <si>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</si>
  <si>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</si>
  <si>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</si>
  <si>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</si>
  <si>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</si>
  <si>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</si>
  <si>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</si>
  <si>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</si>
  <si>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</si>
  <si>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</si>
  <si>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</si>
  <si>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</si>
  <si>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</si>
  <si>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</si>
  <si>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</si>
  <si>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</si>
  <si>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</si>
  <si>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</si>
  <si>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</si>
  <si>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</si>
  <si>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</si>
  <si>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</si>
  <si>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</si>
  <si>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</si>
  <si>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</si>
  <si>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</si>
  <si>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</si>
  <si>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</si>
  <si>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</si>
  <si>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</si>
  <si>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</si>
  <si>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</si>
  <si>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</si>
  <si>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</si>
  <si>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</si>
  <si>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</si>
  <si>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</si>
  <si>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</si>
  <si>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</si>
  <si>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</si>
  <si>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</si>
  <si>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</si>
  <si>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</si>
  <si>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</si>
  <si>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</si>
  <si>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</si>
  <si>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</si>
  <si>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</si>
  <si>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</si>
  <si>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</si>
  <si>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</si>
  <si>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</si>
  <si>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</si>
  <si>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</si>
  <si>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</si>
  <si>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</si>
  <si>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</si>
  <si>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</si>
  <si>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</si>
  <si>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</si>
  <si>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</si>
  <si>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</si>
  <si>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</si>
  <si>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</si>
  <si>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</si>
  <si>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</si>
  <si>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</si>
  <si>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</si>
  <si>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</si>
  <si>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</si>
  <si>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</si>
  <si>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</si>
  <si>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</si>
  <si>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</si>
  <si>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</si>
  <si>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</si>
  <si>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</si>
  <si>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</si>
  <si>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</si>
  <si>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</si>
  <si>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</si>
  <si>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</si>
  <si>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</si>
  <si>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</si>
  <si>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</si>
  <si>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</si>
  <si>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</si>
  <si>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</si>
  <si>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</si>
  <si>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</si>
  <si>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</si>
  <si>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</si>
  <si>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</si>
  <si>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</si>
  <si>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</si>
  <si>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</si>
  <si>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</si>
  <si>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</si>
  <si>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</si>
  <si>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</si>
  <si>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</si>
  <si>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</si>
  <si>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</si>
  <si>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</si>
  <si>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</si>
  <si>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</si>
  <si>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</si>
  <si>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</si>
  <si>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</si>
  <si>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</si>
  <si>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</si>
  <si>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</si>
  <si>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</si>
  <si>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</si>
  <si>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</si>
  <si>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</si>
  <si>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</si>
  <si>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</si>
  <si>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</si>
  <si>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</si>
  <si>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</si>
  <si>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</si>
  <si>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</si>
  <si>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</si>
  <si>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</si>
  <si>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</si>
  <si>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</si>
  <si>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</si>
  <si>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</si>
  <si>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</si>
  <si>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</si>
  <si>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</si>
  <si>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</si>
  <si>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</si>
  <si>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</si>
  <si>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</si>
  <si>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</si>
  <si>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</si>
  <si>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</si>
  <si>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</si>
  <si>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</si>
  <si>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</si>
  <si>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</si>
  <si>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</si>
  <si>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</si>
  <si>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</si>
  <si>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</si>
  <si>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</si>
  <si>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</si>
  <si>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</si>
  <si>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</si>
  <si>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</si>
  <si>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</si>
  <si>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</si>
  <si>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</si>
  <si>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</si>
  <si>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</si>
  <si>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</si>
  <si>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</si>
  <si>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</si>
  <si>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</si>
  <si>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</si>
  <si>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</si>
  <si>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</si>
  <si>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</si>
  <si>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</si>
  <si>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</si>
  <si>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</si>
  <si>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</si>
  <si>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</si>
  <si>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</si>
  <si>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</si>
  <si>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</si>
  <si>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</si>
  <si>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</si>
  <si>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</si>
  <si>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</si>
  <si>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</si>
  <si>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</si>
  <si>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</si>
  <si>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</si>
  <si>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</si>
  <si>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</si>
  <si>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</si>
  <si>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</si>
  <si>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</si>
  <si>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</si>
  <si>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</si>
  <si>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</si>
  <si>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</si>
  <si>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</si>
  <si>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</si>
  <si>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</si>
  <si>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</si>
  <si>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</si>
  <si>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</si>
  <si>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</si>
  <si>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</si>
  <si>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</si>
  <si>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</si>
  <si>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</si>
  <si>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</si>
  <si>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</si>
  <si>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</si>
  <si>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</si>
  <si>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</si>
  <si>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</si>
  <si>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</si>
  <si>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</si>
  <si>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</si>
  <si>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</si>
  <si>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</si>
  <si>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</si>
  <si>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</si>
  <si>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</si>
  <si>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</si>
  <si>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</si>
  <si>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</si>
  <si>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</si>
  <si>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</si>
  <si>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</si>
  <si>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</si>
  <si>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</si>
  <si>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</si>
  <si>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</si>
  <si>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</si>
  <si>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</si>
  <si>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</si>
  <si>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</si>
  <si>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</si>
  <si>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</si>
  <si>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</si>
  <si>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</si>
  <si>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</si>
  <si>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</si>
  <si>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</si>
  <si>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</si>
  <si>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</si>
  <si>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</si>
  <si>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</si>
  <si>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</si>
  <si>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</si>
  <si>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</si>
  <si>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</si>
  <si>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</si>
  <si>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</si>
  <si>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</si>
  <si>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</si>
  <si>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</si>
  <si>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</si>
  <si>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</si>
  <si>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</si>
  <si>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</si>
  <si>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</si>
  <si>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</si>
  <si>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</si>
  <si>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</si>
  <si>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</si>
  <si>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</si>
  <si>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</si>
  <si>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</si>
  <si>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</si>
  <si>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</si>
  <si>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</si>
  <si>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</si>
  <si>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</si>
  <si>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</si>
  <si>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</si>
  <si>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</si>
  <si>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</si>
  <si>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</si>
  <si>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</si>
  <si>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</si>
  <si>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</si>
  <si>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</si>
  <si>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</si>
  <si>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</si>
  <si>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</si>
  <si>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</si>
  <si>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</si>
  <si>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</si>
  <si>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</si>
  <si>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</si>
  <si>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</si>
  <si>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</si>
  <si>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</si>
  <si>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</si>
  <si>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</si>
  <si>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</si>
  <si>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</si>
  <si>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</si>
  <si>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</si>
  <si>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</si>
  <si>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</si>
  <si>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</si>
  <si>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</si>
  <si>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</si>
  <si>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</si>
  <si>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</si>
  <si>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</si>
  <si>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</si>
  <si>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</si>
  <si>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</si>
  <si>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</si>
  <si>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</si>
  <si>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</si>
  <si>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</si>
  <si>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</si>
  <si>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</si>
  <si>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</si>
  <si>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</si>
  <si>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</si>
  <si>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</si>
  <si>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</si>
  <si>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</si>
  <si>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</si>
  <si>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</si>
  <si>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</si>
  <si>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</si>
  <si>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</si>
  <si>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</si>
  <si>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</si>
  <si>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</si>
  <si>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</si>
  <si>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</si>
  <si>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</si>
  <si>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</si>
  <si>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</si>
  <si>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</si>
  <si>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</si>
  <si>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</si>
  <si>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</si>
  <si>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</si>
  <si>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</si>
  <si>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</si>
  <si>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</si>
  <si>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</si>
  <si>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</si>
  <si>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</si>
  <si>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</si>
  <si>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</si>
  <si>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</si>
  <si>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</si>
  <si>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</si>
  <si>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</si>
  <si>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</si>
  <si>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</si>
  <si>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</si>
  <si>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</si>
  <si>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</si>
  <si>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</si>
  <si>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</si>
  <si>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</si>
  <si>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</si>
  <si>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</si>
  <si>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</si>
  <si>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</si>
  <si>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</si>
  <si>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</si>
  <si>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</si>
  <si>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</si>
  <si>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</si>
  <si>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</si>
  <si>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</si>
  <si>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</si>
  <si>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</si>
  <si>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</si>
  <si>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</si>
  <si>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</si>
  <si>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</si>
  <si>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</si>
  <si>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</si>
  <si>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</si>
  <si>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</si>
  <si>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</si>
  <si>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</si>
  <si>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</si>
  <si>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</si>
  <si>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</si>
  <si>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</si>
  <si>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</si>
  <si>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</si>
  <si>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</si>
  <si>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</si>
  <si>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</si>
  <si>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</si>
  <si>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</si>
  <si>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</si>
  <si>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</si>
  <si>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</si>
  <si>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</si>
  <si>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</si>
  <si>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</si>
  <si>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</si>
  <si>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</si>
  <si>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</si>
  <si>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</si>
  <si>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</si>
  <si>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</si>
  <si>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</si>
  <si>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</si>
  <si>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</si>
  <si>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</si>
  <si>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</si>
  <si>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</si>
  <si>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</si>
  <si>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</si>
  <si>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</si>
  <si>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</si>
  <si>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</si>
  <si>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</si>
  <si>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</si>
  <si>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</si>
  <si>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</si>
  <si>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</si>
  <si>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</si>
  <si>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</si>
  <si>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</si>
  <si>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</si>
  <si>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</si>
  <si>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</si>
  <si>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</si>
  <si>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</si>
  <si>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</si>
  <si>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</si>
  <si>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</si>
  <si>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</si>
  <si>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</si>
  <si>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</si>
  <si>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</si>
  <si>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</si>
  <si>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</si>
  <si>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</si>
  <si>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</si>
  <si>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</si>
  <si>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</si>
  <si>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</si>
  <si>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</si>
  <si>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</si>
  <si>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</si>
  <si>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</si>
  <si>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</si>
  <si>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</si>
  <si>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</si>
  <si>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</si>
  <si>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</si>
  <si>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</si>
  <si>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</si>
  <si>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</si>
  <si>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</si>
  <si>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</si>
  <si>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</si>
  <si>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</si>
  <si>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</si>
  <si>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</si>
  <si>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</si>
  <si>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</si>
  <si>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</si>
  <si>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</si>
  <si>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</si>
  <si>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</si>
  <si>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</si>
  <si>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</si>
  <si>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</si>
  <si>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</si>
  <si>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</si>
  <si>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</si>
  <si>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</si>
  <si>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</si>
  <si>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</si>
  <si>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</si>
  <si>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</si>
  <si>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</si>
  <si>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</si>
  <si>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</si>
  <si>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</si>
  <si>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</si>
  <si>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</si>
  <si>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</si>
  <si>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</si>
  <si>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</si>
  <si>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</si>
  <si>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</si>
  <si>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</si>
  <si>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</si>
  <si>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</si>
  <si>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</si>
  <si>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</si>
  <si>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</si>
  <si>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</si>
  <si>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</si>
  <si>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</si>
  <si>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</si>
  <si>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</si>
  <si>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</si>
  <si>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</si>
  <si>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</si>
  <si>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</si>
  <si>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</si>
  <si>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</si>
  <si>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</si>
  <si>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</si>
  <si>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</si>
  <si>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</si>
  <si>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</si>
  <si>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</si>
  <si>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</si>
  <si>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</si>
  <si>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</si>
  <si>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</si>
  <si>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</si>
  <si>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</si>
  <si>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</si>
  <si>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</si>
  <si>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</si>
  <si>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</si>
  <si>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</si>
  <si>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</si>
  <si>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</si>
  <si>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</si>
  <si>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</si>
  <si>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</si>
  <si>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</si>
  <si>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</si>
  <si>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</si>
  <si>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</si>
  <si>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</si>
  <si>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</si>
  <si>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</si>
  <si>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</si>
  <si>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</si>
  <si>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</si>
  <si>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</si>
  <si>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</si>
  <si>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</si>
  <si>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</si>
  <si>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</si>
  <si>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</si>
  <si>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</si>
  <si>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</si>
  <si>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</si>
  <si>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</si>
  <si>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</si>
  <si>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</si>
  <si>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</si>
  <si>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</si>
  <si>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</si>
  <si>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</si>
  <si>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</si>
  <si>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</si>
  <si>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</si>
  <si>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</si>
  <si>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</si>
  <si>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</si>
  <si>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</si>
  <si>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</si>
  <si>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</si>
  <si>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</si>
  <si>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</si>
  <si>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</si>
  <si>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</si>
  <si>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</si>
  <si>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</si>
  <si>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</si>
  <si>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</si>
  <si>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</si>
  <si>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</si>
  <si>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</si>
  <si>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</si>
  <si>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</si>
  <si>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</si>
  <si>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</si>
  <si>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</si>
  <si>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</si>
  <si>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</si>
  <si>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</si>
  <si>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</si>
  <si>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</si>
  <si>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</si>
  <si>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</si>
  <si>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</si>
  <si>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</si>
  <si>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</si>
  <si>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</si>
  <si>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</si>
  <si>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</si>
  <si>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</si>
  <si>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</si>
  <si>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</si>
  <si>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</si>
  <si>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</si>
  <si>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</si>
  <si>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</si>
  <si>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</si>
  <si>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</si>
  <si>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</si>
  <si>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</si>
  <si>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</si>
  <si>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</si>
  <si>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</si>
  <si>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</si>
  <si>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</si>
  <si>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</si>
  <si>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</si>
  <si>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</si>
  <si>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</si>
  <si>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</si>
  <si>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</si>
  <si>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</si>
  <si>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</si>
  <si>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</si>
  <si>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</si>
  <si>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</si>
  <si>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</si>
  <si>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</si>
  <si>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</si>
  <si>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</si>
  <si>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</si>
  <si>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</si>
  <si>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</si>
  <si>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</si>
  <si>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</si>
  <si>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</si>
  <si>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</si>
  <si>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</si>
  <si>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</si>
  <si>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</si>
  <si>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</si>
  <si>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</si>
  <si>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</si>
  <si>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</si>
  <si>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</si>
  <si>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</si>
  <si>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</si>
  <si>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</si>
  <si>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</si>
  <si>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</si>
  <si>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</si>
  <si>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</si>
  <si>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</si>
  <si>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</si>
  <si>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</si>
  <si>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</si>
  <si>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</si>
  <si>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</si>
  <si>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</si>
  <si>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</si>
  <si>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</si>
  <si>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</si>
  <si>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</si>
  <si>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</si>
  <si>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</si>
  <si>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</si>
  <si>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</si>
  <si>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</si>
  <si>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</si>
  <si>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</si>
  <si>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</si>
  <si>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</si>
  <si>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</si>
  <si>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</si>
  <si>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</si>
  <si>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</si>
  <si>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</si>
  <si>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</si>
  <si>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</si>
  <si>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</si>
  <si>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</si>
  <si>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</si>
  <si>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</si>
  <si>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</si>
  <si>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</si>
  <si>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</si>
  <si>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</si>
  <si>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</si>
  <si>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</si>
  <si>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</si>
  <si>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</si>
  <si>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</si>
  <si>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</si>
  <si>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</si>
  <si>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</si>
  <si>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</si>
  <si>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</si>
  <si>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</si>
  <si>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</si>
  <si>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</si>
  <si>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</si>
  <si>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</si>
  <si>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</si>
  <si>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</si>
  <si>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</si>
  <si>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</si>
  <si>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</si>
  <si>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</si>
  <si>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</si>
  <si>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</si>
  <si>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</si>
  <si>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</si>
  <si>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</si>
  <si>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</si>
  <si>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</si>
  <si>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</si>
  <si>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</si>
  <si>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</si>
  <si>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</si>
  <si>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</si>
  <si>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</si>
  <si>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</si>
  <si>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</si>
  <si>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</si>
  <si>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</si>
  <si>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</si>
  <si>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</si>
  <si>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</si>
  <si>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</si>
  <si>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</si>
  <si>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</si>
  <si>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</si>
  <si>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</si>
  <si>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</si>
  <si>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</si>
  <si>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</si>
  <si>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</si>
  <si>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</si>
  <si>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</si>
  <si>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</si>
  <si>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</si>
  <si>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</si>
  <si>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</si>
  <si>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</si>
  <si>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</si>
  <si>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</si>
  <si>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</si>
  <si>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</si>
  <si>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</si>
  <si>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</si>
  <si>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</si>
  <si>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</si>
  <si>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</si>
  <si>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</si>
  <si>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</si>
  <si>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</si>
  <si>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</si>
  <si>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</si>
  <si>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</si>
  <si>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</si>
  <si>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</si>
  <si>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</si>
  <si>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</si>
  <si>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</si>
  <si>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</si>
  <si>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</si>
  <si>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</si>
  <si>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</si>
  <si>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</si>
  <si>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</si>
  <si>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</si>
  <si>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</si>
  <si>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</si>
  <si>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</si>
  <si>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</si>
  <si>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</si>
  <si>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</si>
  <si>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</si>
  <si>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</si>
  <si>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</si>
  <si>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</si>
  <si>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</si>
  <si>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</si>
  <si>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</si>
  <si>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</si>
  <si>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</si>
  <si>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</si>
  <si>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</si>
  <si>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</si>
  <si>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</si>
  <si>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</si>
  <si>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</si>
  <si>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</si>
  <si>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</si>
  <si>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</si>
  <si>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</si>
  <si>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</si>
  <si>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</si>
  <si>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</si>
  <si>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</si>
  <si>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</si>
  <si>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</si>
  <si>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</si>
  <si>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</si>
  <si>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</si>
  <si>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</si>
  <si>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</si>
  <si>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</si>
  <si>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</si>
  <si>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</si>
  <si>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</si>
  <si>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</si>
  <si>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</si>
  <si>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</si>
  <si>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</si>
  <si>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</si>
  <si>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</si>
  <si>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</si>
  <si>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</si>
  <si>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</si>
  <si>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</si>
  <si>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</si>
  <si>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</si>
  <si>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</si>
  <si>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</si>
  <si>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</si>
  <si>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</si>
  <si>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</si>
  <si>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</si>
  <si>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</si>
  <si>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</si>
  <si>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</si>
  <si>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</si>
  <si>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</si>
  <si>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</si>
  <si>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</si>
  <si>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</si>
  <si>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</si>
  <si>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</si>
  <si>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</si>
  <si>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</si>
  <si>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</si>
  <si>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</si>
  <si>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</si>
  <si>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</si>
  <si>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</si>
  <si>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</si>
  <si>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</si>
  <si>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</si>
  <si>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</si>
  <si>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</si>
  <si>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</si>
  <si>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</si>
  <si>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</si>
  <si>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</si>
  <si>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</si>
  <si>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</si>
  <si>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</si>
  <si>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</si>
  <si>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</si>
  <si>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</si>
  <si>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</si>
  <si>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</si>
  <si>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</si>
  <si>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</si>
  <si>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</si>
  <si>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</si>
  <si>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</si>
  <si>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</si>
  <si>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</si>
  <si>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</si>
  <si>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</si>
  <si>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</si>
  <si>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</si>
  <si>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</si>
  <si>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</si>
  <si>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</si>
  <si>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</si>
  <si>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</si>
  <si>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</si>
  <si>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</si>
  <si>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</si>
  <si>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</si>
  <si>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</si>
  <si>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</si>
  <si>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</si>
  <si>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</si>
  <si>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</si>
  <si>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</si>
  <si>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</si>
  <si>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</si>
  <si>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</si>
  <si>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</si>
  <si>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</si>
  <si>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</si>
  <si>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</si>
  <si>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</si>
  <si>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</si>
  <si>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</si>
  <si>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</si>
  <si>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</si>
  <si>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</si>
  <si>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</si>
  <si>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</si>
  <si>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</si>
  <si>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</si>
  <si>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</si>
  <si>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</si>
  <si>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</si>
  <si>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</si>
  <si>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</si>
  <si>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</si>
  <si>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</si>
  <si>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</si>
  <si>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</si>
  <si>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</si>
  <si>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</si>
  <si>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</si>
  <si>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</si>
  <si>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</si>
  <si>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</si>
  <si>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</si>
  <si>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</si>
  <si>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</si>
  <si>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</si>
  <si>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</si>
  <si>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</si>
  <si>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</si>
  <si>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</si>
  <si>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</si>
  <si>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</si>
  <si>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</si>
  <si>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</si>
  <si>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</si>
  <si>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</si>
  <si>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</si>
  <si>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</si>
  <si>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</si>
  <si>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</si>
  <si>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</si>
  <si>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</si>
  <si>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</si>
  <si>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</si>
  <si>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</si>
  <si>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</si>
  <si>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</si>
  <si>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</si>
  <si>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</si>
  <si>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</si>
  <si>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</si>
  <si>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</si>
  <si>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</si>
  <si>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</si>
  <si>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</si>
  <si>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</si>
  <si>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</si>
  <si>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</si>
  <si>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</si>
  <si>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</si>
  <si>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</si>
  <si>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</si>
  <si>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</si>
  <si>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</si>
  <si>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</si>
  <si>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</si>
  <si>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</si>
  <si>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</si>
  <si>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</si>
  <si>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</si>
  <si>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</si>
  <si>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</si>
  <si>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</si>
  <si>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</si>
  <si>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</si>
  <si>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</si>
  <si>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</si>
  <si>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</si>
  <si>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</si>
  <si>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</si>
  <si>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</si>
  <si>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</si>
  <si>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</si>
  <si>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</si>
  <si>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</si>
  <si>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</si>
  <si>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</si>
  <si>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</si>
  <si>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</si>
  <si>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</si>
  <si>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</si>
  <si>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</si>
  <si>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</si>
  <si>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</si>
  <si>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</si>
  <si>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</si>
  <si>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</si>
  <si>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</si>
  <si>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</si>
  <si>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</si>
  <si>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</si>
  <si>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</si>
  <si>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</si>
  <si>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</si>
  <si>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</si>
  <si>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</si>
  <si>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</si>
  <si>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</si>
  <si>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</si>
  <si>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</si>
  <si>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</si>
  <si>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</si>
  <si>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</si>
  <si>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</si>
  <si>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</si>
  <si>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</si>
  <si>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</si>
  <si>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</si>
  <si>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</si>
  <si>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</si>
  <si>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</si>
  <si>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</si>
  <si>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</si>
  <si>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</si>
  <si>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</si>
  <si>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</si>
  <si>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</si>
  <si>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</si>
  <si>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</si>
  <si>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</si>
  <si>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</si>
  <si>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</si>
  <si>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</si>
  <si>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</si>
  <si>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</si>
  <si>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</si>
  <si>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</si>
  <si>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</si>
  <si>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</si>
  <si>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</si>
  <si>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</si>
  <si>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</si>
  <si>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</si>
  <si>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</si>
  <si>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</si>
  <si>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</si>
  <si>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</si>
  <si>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</si>
  <si>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</si>
  <si>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</si>
  <si>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</si>
  <si>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</si>
  <si>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</si>
  <si>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</si>
  <si>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</si>
  <si>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</si>
  <si>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</si>
  <si>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</si>
  <si>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</si>
  <si>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</si>
  <si>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</si>
  <si>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</si>
  <si>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</si>
  <si>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</si>
  <si>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</si>
  <si>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</si>
  <si>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</si>
  <si>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</si>
  <si>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</si>
  <si>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</si>
  <si>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</si>
  <si>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</si>
  <si>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</si>
  <si>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</si>
  <si>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</si>
  <si>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</si>
  <si>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</si>
  <si>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</si>
  <si>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</si>
  <si>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</si>
  <si>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</si>
  <si>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</si>
  <si>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</si>
  <si>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</si>
  <si>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</si>
  <si>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</si>
  <si>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</si>
  <si>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</si>
  <si>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</si>
  <si>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</si>
  <si>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</si>
  <si>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</si>
  <si>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</si>
  <si>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</si>
  <si>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</si>
  <si>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</si>
  <si>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</si>
  <si>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</si>
  <si>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</si>
  <si>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</si>
  <si>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</si>
  <si>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</si>
  <si>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</si>
  <si>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</si>
  <si>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</si>
  <si>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</si>
  <si>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</si>
  <si>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</si>
  <si>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</si>
  <si>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</si>
  <si>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</si>
  <si>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</si>
  <si>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</si>
  <si>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</si>
  <si>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</si>
  <si>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</si>
  <si>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</si>
  <si>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</si>
  <si>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</si>
  <si>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</si>
  <si>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</si>
  <si>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</si>
  <si>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</si>
  <si>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</si>
  <si>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</si>
  <si>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</si>
  <si>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</si>
  <si>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</si>
  <si>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</si>
  <si>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</si>
  <si>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</si>
  <si>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</si>
  <si>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</si>
  <si>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</si>
  <si>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</si>
  <si>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</si>
  <si>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</si>
  <si>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</si>
  <si>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</si>
  <si>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</si>
  <si>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</si>
  <si>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</si>
  <si>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</si>
  <si>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</si>
  <si>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</si>
  <si>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</si>
  <si>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</si>
  <si>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</si>
  <si>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</si>
  <si>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</si>
  <si>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</si>
  <si>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</si>
  <si>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</si>
  <si>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</si>
  <si>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</si>
  <si>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</si>
  <si>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</si>
  <si>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</si>
  <si>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</si>
  <si>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</si>
  <si>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</si>
  <si>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</si>
  <si>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</si>
  <si>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</si>
  <si>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</si>
  <si>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</si>
  <si>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</si>
  <si>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</si>
  <si>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</si>
  <si>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</si>
  <si>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</si>
  <si>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</si>
  <si>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</si>
  <si>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</si>
  <si>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</si>
  <si>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</si>
  <si>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</si>
  <si>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</si>
  <si>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</si>
  <si>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</si>
  <si>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</si>
  <si>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</si>
  <si>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</si>
  <si>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</si>
  <si>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</si>
  <si>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</si>
  <si>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</si>
  <si>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</si>
  <si>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</si>
  <si>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</si>
  <si>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</si>
  <si>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</si>
  <si>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</si>
  <si>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</si>
  <si>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</si>
  <si>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</si>
  <si>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</si>
  <si>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</si>
  <si>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</si>
  <si>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</si>
  <si>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</si>
  <si>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</si>
  <si>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</si>
  <si>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</si>
  <si>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</si>
  <si>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</si>
  <si>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</si>
  <si>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</si>
  <si>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</si>
  <si>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</si>
  <si>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</si>
  <si>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</si>
  <si>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</si>
  <si>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</si>
  <si>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</si>
  <si>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</si>
  <si>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</si>
  <si>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</si>
  <si>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</si>
  <si>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</si>
  <si>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</si>
  <si>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</si>
  <si>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</si>
  <si>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</si>
  <si>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</si>
  <si>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</si>
  <si>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</si>
  <si>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</si>
  <si>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</si>
  <si>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</si>
  <si>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</si>
  <si>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</si>
  <si>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</si>
  <si>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</si>
  <si>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</si>
  <si>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</si>
  <si>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</si>
  <si>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</si>
  <si>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</si>
  <si>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</si>
  <si>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</si>
  <si>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</si>
  <si>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</si>
  <si>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</si>
  <si>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</si>
  <si>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</si>
  <si>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</si>
  <si>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</si>
  <si>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</si>
  <si>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</si>
  <si>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</si>
  <si>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</si>
  <si>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</si>
  <si>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</si>
  <si>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</si>
  <si>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</si>
  <si>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</si>
  <si>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</si>
  <si>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</si>
  <si>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</si>
  <si>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</si>
  <si>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</si>
  <si>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</si>
  <si>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</si>
  <si>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</si>
  <si>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</si>
  <si>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</si>
  <si>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</si>
  <si>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</si>
  <si>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</si>
  <si>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</si>
  <si>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</si>
  <si>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</si>
  <si>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</si>
  <si>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</si>
  <si>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</si>
  <si>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</si>
  <si>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</si>
  <si>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</si>
  <si>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</si>
  <si>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</si>
  <si>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</si>
  <si>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</si>
  <si>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</si>
  <si>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</si>
  <si>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</si>
  <si>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</si>
  <si>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</si>
  <si>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</si>
  <si>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</si>
  <si>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</si>
  <si>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</si>
  <si>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</si>
  <si>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</si>
  <si>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</si>
  <si>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</si>
  <si>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</si>
  <si>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</si>
  <si>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</si>
  <si>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</si>
  <si>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</si>
  <si>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</si>
  <si>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</si>
  <si>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</si>
  <si>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</si>
  <si>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</si>
  <si>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</si>
  <si>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</si>
  <si>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</si>
  <si>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</si>
  <si>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</si>
  <si>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</si>
  <si>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</si>
  <si>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</si>
  <si>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</si>
  <si>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</si>
  <si>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</si>
  <si>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</si>
  <si>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</si>
  <si>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</si>
  <si>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</si>
  <si>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</si>
  <si>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</si>
  <si>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</si>
  <si>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</si>
  <si>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</si>
  <si>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</si>
  <si>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</si>
  <si>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</si>
  <si>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</si>
  <si>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</si>
  <si>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</si>
  <si>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</si>
  <si>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</si>
  <si>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</si>
  <si>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</si>
  <si>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</si>
  <si>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</si>
  <si>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</si>
  <si>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</si>
  <si>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</si>
  <si>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</si>
  <si>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</si>
  <si>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</si>
  <si>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</si>
  <si>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</si>
  <si>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</si>
  <si>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</si>
  <si>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</si>
  <si>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</si>
  <si>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</si>
  <si>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</si>
  <si>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</si>
  <si>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</si>
  <si>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</si>
  <si>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</si>
  <si>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</si>
  <si>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</si>
  <si>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</si>
  <si>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</si>
  <si>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</si>
  <si>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</si>
  <si>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</si>
  <si>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</si>
  <si>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</si>
  <si>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</si>
  <si>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</si>
  <si>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</si>
  <si>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</si>
  <si>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</si>
  <si>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</si>
  <si>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</si>
  <si>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</si>
  <si>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</si>
  <si>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</si>
  <si>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</si>
  <si>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</si>
  <si>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</si>
  <si>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</si>
  <si>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</si>
  <si>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</si>
  <si>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</si>
  <si>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</si>
  <si>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</si>
  <si>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</si>
  <si>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</si>
  <si>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</si>
  <si>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</si>
  <si>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</si>
  <si>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</si>
  <si>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</si>
  <si>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</si>
  <si>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</si>
  <si>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</si>
  <si>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</si>
  <si>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</si>
  <si>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</si>
  <si>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</si>
  <si>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</si>
  <si>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</si>
  <si>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</si>
  <si>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</si>
  <si>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</si>
  <si>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</si>
  <si>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</si>
  <si>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</si>
  <si>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</si>
  <si>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</si>
  <si>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</si>
  <si>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</si>
  <si>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</si>
  <si>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</si>
  <si>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</si>
  <si>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</si>
  <si>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</si>
  <si>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</si>
  <si>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</si>
  <si>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</si>
  <si>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</si>
  <si>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</si>
  <si>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</si>
  <si>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</si>
  <si>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</si>
  <si>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</si>
  <si>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</si>
  <si>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</si>
  <si>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</si>
  <si>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</si>
  <si>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</si>
  <si>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</si>
  <si>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</si>
  <si>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</si>
  <si>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</si>
  <si>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</si>
  <si>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</si>
  <si>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</si>
  <si>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</si>
  <si>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</si>
  <si>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</si>
  <si>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</si>
  <si>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</si>
  <si>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</si>
  <si>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</si>
  <si>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</si>
  <si>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</si>
  <si>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</si>
  <si>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</si>
  <si>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</si>
  <si>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</si>
  <si>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</si>
  <si>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</si>
  <si>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</si>
  <si>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</si>
  <si>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</si>
  <si>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</si>
  <si>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</si>
  <si>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</si>
  <si>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</si>
  <si>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</si>
  <si>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</si>
  <si>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</si>
  <si>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</si>
  <si>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</si>
  <si>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</si>
  <si>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</si>
  <si>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</si>
  <si>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</si>
  <si>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</si>
  <si>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</si>
  <si>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</si>
  <si>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</si>
  <si>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</si>
  <si>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</si>
  <si>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</si>
  <si>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</si>
  <si>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</si>
  <si>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</si>
  <si>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</si>
  <si>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</si>
  <si>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</si>
  <si>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</si>
  <si>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</si>
  <si>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</si>
  <si>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</si>
  <si>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</si>
  <si>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</si>
  <si>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</si>
  <si>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</si>
  <si>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</si>
  <si>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</si>
  <si>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</si>
  <si>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</si>
  <si>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</si>
  <si>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</si>
  <si>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</si>
  <si>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</si>
  <si>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</si>
  <si>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</si>
  <si>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</si>
  <si>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</si>
  <si>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</si>
  <si>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</si>
  <si>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</si>
  <si>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</si>
  <si>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</si>
  <si>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</si>
  <si>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</si>
  <si>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</si>
  <si>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</si>
  <si>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</si>
  <si>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</si>
  <si>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</si>
  <si>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</si>
  <si>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</si>
  <si>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</si>
  <si>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</si>
  <si>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</si>
  <si>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</si>
  <si>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</si>
  <si>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</si>
  <si>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</si>
  <si>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</si>
  <si>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</si>
  <si>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</si>
  <si>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</si>
  <si>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</si>
  <si>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</si>
  <si>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</si>
  <si>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</si>
  <si>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</si>
  <si>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</si>
  <si>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</si>
  <si>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</si>
  <si>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</si>
  <si>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</si>
  <si>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</si>
  <si>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</si>
  <si>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</si>
  <si>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</si>
  <si>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</si>
  <si>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</si>
  <si>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</si>
  <si>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</si>
  <si>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</si>
  <si>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</si>
  <si>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</si>
  <si>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</si>
  <si>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</si>
  <si>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</si>
  <si>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</si>
  <si>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</si>
  <si>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</si>
  <si>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</si>
  <si>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</si>
  <si>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</si>
  <si>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</si>
  <si>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</si>
  <si>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</si>
  <si>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</si>
  <si>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</si>
  <si>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</si>
  <si>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</si>
  <si>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</si>
  <si>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</si>
  <si>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</si>
  <si>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</si>
  <si>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</si>
  <si>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</si>
  <si>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</si>
  <si>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</si>
  <si>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</si>
  <si>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</si>
  <si>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</si>
  <si>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</si>
  <si>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</si>
  <si>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</si>
  <si>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</si>
  <si>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</si>
  <si>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</si>
  <si>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</si>
  <si>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</si>
  <si>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</si>
  <si>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</si>
  <si>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</si>
  <si>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</si>
  <si>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</si>
  <si>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</si>
  <si>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</si>
  <si>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</si>
  <si>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</si>
  <si>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</si>
  <si>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</si>
  <si>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</si>
  <si>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</si>
  <si>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</si>
  <si>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</si>
  <si>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</si>
  <si>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</si>
  <si>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</si>
  <si>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</si>
  <si>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</si>
  <si>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</si>
  <si>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</si>
  <si>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</si>
  <si>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</si>
  <si>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</si>
  <si>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</si>
  <si>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</si>
  <si>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</si>
  <si>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</si>
  <si>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</si>
  <si>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</si>
  <si>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</si>
  <si>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</si>
  <si>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</si>
  <si>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</si>
  <si>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</si>
  <si>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</si>
  <si>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</si>
  <si>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</si>
  <si>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</si>
  <si>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</si>
  <si>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</si>
  <si>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</si>
  <si>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</si>
  <si>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</si>
  <si>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</si>
  <si>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</si>
  <si>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</si>
  <si>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</si>
  <si>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</si>
  <si>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</si>
  <si>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</si>
  <si>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</si>
  <si>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</si>
  <si>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</si>
  <si>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</si>
  <si>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</si>
  <si>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</si>
  <si>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</si>
  <si>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</si>
  <si>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</si>
  <si>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</si>
  <si>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</si>
  <si>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</si>
  <si>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</si>
  <si>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</si>
  <si>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</si>
  <si>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</si>
  <si>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</si>
  <si>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</si>
  <si>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</si>
  <si>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</si>
  <si>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</si>
  <si>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</si>
  <si>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</si>
  <si>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</si>
  <si>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</si>
  <si>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</si>
  <si>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</si>
  <si>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</si>
  <si>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</si>
  <si>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</si>
  <si>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</si>
  <si>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</si>
  <si>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</si>
  <si>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</si>
  <si>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</si>
  <si>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</si>
  <si>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</si>
  <si>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</si>
  <si>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</si>
  <si>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</si>
  <si>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</si>
  <si>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</si>
  <si>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</si>
  <si>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</si>
  <si>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</si>
  <si>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</si>
  <si>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</si>
  <si>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</si>
  <si>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</si>
  <si>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</si>
  <si>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</si>
  <si>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</si>
  <si>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</si>
  <si>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</si>
  <si>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</si>
  <si>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</si>
  <si>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</si>
  <si>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</si>
  <si>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</si>
  <si>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</si>
  <si>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</si>
  <si>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</si>
  <si>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</si>
  <si>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</si>
  <si>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</si>
  <si>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</si>
  <si>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</si>
  <si>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</si>
  <si>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</si>
  <si>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</si>
  <si>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</si>
  <si>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</si>
  <si>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</si>
  <si>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</si>
  <si>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</si>
  <si>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</si>
  <si>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</si>
  <si>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</si>
  <si>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</si>
  <si>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</si>
  <si>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</si>
  <si>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</si>
  <si>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</si>
  <si>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</si>
  <si>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</si>
  <si>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</si>
  <si>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</si>
  <si>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</si>
  <si>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</si>
  <si>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</si>
  <si>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</si>
  <si>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</si>
  <si>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</si>
  <si>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</si>
  <si>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</si>
  <si>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</si>
  <si>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</si>
  <si>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</si>
  <si>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</si>
  <si>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</si>
  <si>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</si>
  <si>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</si>
  <si>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</si>
  <si>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</si>
  <si>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</si>
  <si>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</si>
  <si>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</si>
  <si>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</si>
  <si>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</si>
  <si>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</si>
  <si>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</si>
  <si>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</si>
  <si>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</si>
  <si>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</si>
  <si>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</si>
  <si>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</si>
  <si>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</si>
  <si>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</si>
  <si>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</si>
  <si>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</si>
  <si>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</si>
  <si>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</si>
  <si>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</si>
  <si>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</si>
  <si>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</si>
  <si>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</si>
  <si>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</si>
  <si>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</si>
  <si>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</si>
  <si>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</si>
  <si>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</si>
  <si>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</si>
  <si>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</si>
  <si>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</si>
  <si>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</si>
  <si>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</si>
  <si>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</si>
  <si>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</si>
  <si>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</si>
  <si>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</si>
  <si>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</si>
  <si>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</si>
  <si>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</si>
  <si>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</si>
  <si>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</si>
  <si>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</si>
  <si>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</si>
  <si>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</si>
  <si>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</si>
  <si>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</si>
  <si>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</si>
  <si>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</si>
  <si>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</si>
  <si>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</si>
  <si>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</si>
  <si>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</si>
  <si>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</si>
  <si>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</si>
  <si>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</si>
  <si>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</si>
  <si>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</si>
  <si>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</si>
  <si>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</si>
  <si>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</si>
  <si>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</si>
  <si>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</si>
  <si>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</si>
  <si>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</si>
  <si>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</si>
  <si>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</si>
  <si>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</si>
  <si>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</si>
  <si>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</si>
  <si>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</si>
  <si>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</si>
  <si>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</si>
  <si>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</si>
  <si>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</si>
  <si>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</si>
  <si>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</si>
  <si>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</si>
  <si>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</si>
  <si>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</si>
  <si>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</si>
  <si>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</si>
  <si>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</si>
  <si>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</si>
  <si>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</si>
  <si>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</si>
  <si>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</si>
  <si>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</si>
  <si>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</si>
  <si>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</si>
  <si>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</si>
  <si>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</si>
  <si>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</si>
  <si>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</si>
  <si>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</si>
  <si>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</si>
  <si>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</si>
  <si>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</si>
  <si>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</si>
  <si>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</si>
  <si>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</si>
  <si>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</si>
  <si>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</si>
  <si>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</si>
  <si>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</si>
  <si>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</si>
  <si>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</si>
  <si>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</si>
  <si>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</si>
  <si>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</si>
  <si>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</si>
  <si>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</si>
  <si>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</si>
  <si>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</si>
  <si>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</si>
  <si>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</si>
  <si>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</si>
  <si>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</si>
  <si>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</si>
  <si>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</si>
  <si>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</si>
  <si>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</si>
  <si>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</si>
  <si>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</si>
  <si>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</si>
  <si>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</si>
  <si>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</si>
  <si>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</si>
  <si>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</si>
  <si>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</si>
  <si>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</si>
  <si>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</si>
  <si>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</si>
  <si>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</si>
  <si>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</si>
  <si>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</si>
  <si>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</si>
  <si>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</si>
  <si>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</si>
  <si>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</si>
  <si>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</si>
  <si>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</si>
  <si>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</si>
  <si>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</si>
  <si>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</si>
  <si>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</si>
  <si>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</si>
  <si>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</si>
  <si>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</si>
  <si>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</si>
  <si>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</si>
  <si>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</si>
  <si>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</si>
  <si>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</si>
  <si>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</si>
  <si>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</si>
  <si>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</si>
  <si>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</si>
  <si>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</si>
  <si>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</si>
  <si>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</si>
  <si>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</si>
  <si>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</si>
  <si>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</si>
  <si>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</si>
  <si>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</si>
  <si>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</si>
  <si>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</si>
  <si>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</si>
  <si>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</si>
  <si>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</si>
  <si>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</si>
  <si>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</si>
  <si>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</si>
  <si>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</si>
  <si>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</si>
  <si>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</si>
  <si>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</si>
  <si>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</si>
  <si>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</si>
  <si>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</si>
  <si>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</si>
  <si>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</si>
  <si>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</si>
  <si>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</si>
  <si>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</si>
  <si>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</si>
  <si>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</si>
  <si>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</si>
  <si>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</si>
  <si>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</si>
  <si>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</si>
  <si>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</si>
  <si>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</si>
  <si>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</si>
  <si>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</si>
  <si>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</si>
  <si>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</si>
  <si>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</si>
  <si>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</si>
  <si>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</si>
  <si>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</si>
  <si>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</si>
  <si>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</si>
  <si>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</si>
  <si>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</si>
  <si>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</si>
  <si>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</si>
  <si>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</si>
  <si>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</si>
  <si>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</si>
  <si>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</si>
  <si>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</si>
  <si>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</si>
  <si>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</si>
  <si>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</si>
  <si>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</si>
  <si>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</si>
  <si>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</si>
  <si>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</si>
  <si>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</si>
  <si>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</si>
  <si>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</si>
  <si>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</si>
  <si>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</si>
  <si>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</si>
  <si>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</si>
  <si>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</si>
  <si>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</si>
  <si>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</si>
  <si>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</si>
  <si>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</si>
  <si>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</si>
  <si>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</si>
  <si>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</si>
  <si>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</si>
  <si>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</si>
  <si>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</si>
  <si>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</si>
  <si>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</si>
  <si>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</si>
  <si>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</si>
  <si>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</si>
  <si>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</si>
  <si>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</si>
  <si>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</si>
  <si>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</si>
  <si>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</si>
  <si>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</si>
  <si>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</si>
  <si>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</si>
  <si>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</si>
  <si>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</si>
  <si>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</si>
  <si>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</si>
  <si>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</si>
  <si>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</si>
  <si>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</si>
  <si>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</si>
  <si>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</si>
  <si>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</si>
  <si>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</si>
  <si>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</si>
  <si>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</si>
  <si>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</si>
  <si>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</si>
  <si>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</si>
  <si>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</si>
  <si>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</si>
  <si>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</si>
  <si>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</si>
  <si>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</si>
  <si>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</si>
  <si>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</si>
  <si>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</si>
  <si>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</si>
  <si>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</si>
  <si>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</si>
  <si>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</si>
  <si>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</si>
  <si>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</si>
  <si>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</si>
  <si>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</si>
  <si>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</si>
  <si>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</si>
  <si>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</si>
  <si>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</si>
  <si>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</si>
  <si>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</si>
  <si>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</si>
  <si>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</si>
  <si>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</si>
  <si>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</si>
  <si>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</si>
  <si>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</si>
  <si>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</si>
  <si>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</si>
  <si>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</si>
  <si>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</si>
  <si>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</si>
  <si>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</si>
  <si>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</si>
  <si>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</si>
  <si>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</si>
  <si>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</si>
  <si>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</si>
  <si>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</si>
  <si>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</si>
  <si>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</si>
  <si>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</si>
  <si>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</si>
  <si>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</si>
  <si>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</si>
  <si>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</si>
  <si>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</si>
  <si>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</si>
  <si>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</si>
  <si>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</si>
  <si>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</si>
  <si>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</si>
  <si>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</si>
  <si>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</si>
  <si>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</si>
  <si>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</si>
  <si>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</si>
  <si>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</si>
  <si>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</si>
  <si>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</si>
  <si>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</si>
  <si>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</si>
  <si>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</si>
  <si>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</si>
  <si>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</si>
  <si>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</si>
  <si>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</si>
  <si>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</si>
  <si>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</si>
  <si>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</si>
  <si>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</si>
  <si>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</si>
  <si>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</si>
  <si>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</si>
  <si>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</si>
  <si>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</si>
  <si>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</si>
  <si>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</si>
  <si>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</si>
  <si>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</si>
  <si>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</si>
  <si>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</si>
  <si>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</si>
  <si>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</si>
  <si>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</si>
  <si>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</si>
  <si>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</si>
  <si>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</si>
  <si>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</si>
  <si>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</si>
  <si>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</si>
  <si>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</si>
  <si>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</si>
  <si>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</si>
  <si>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</si>
  <si>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</si>
  <si>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</si>
  <si>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</si>
  <si>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</si>
  <si>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</si>
  <si>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</si>
  <si>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</si>
  <si>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</si>
  <si>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</si>
  <si>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</si>
  <si>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</si>
  <si>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</si>
  <si>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</si>
  <si>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</si>
  <si>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</si>
  <si>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</si>
  <si>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</si>
  <si>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</si>
  <si>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</si>
  <si>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</si>
  <si>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</si>
  <si>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</si>
  <si>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</si>
  <si>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</si>
  <si>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</si>
  <si>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</si>
  <si>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</si>
  <si>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</si>
  <si>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</si>
  <si>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</si>
  <si>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</si>
  <si>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</si>
  <si>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</si>
  <si>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</si>
  <si>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</si>
  <si>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</si>
  <si>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</si>
  <si>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</si>
  <si>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</si>
  <si>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</si>
  <si>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</si>
  <si>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</si>
  <si>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</si>
  <si>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</si>
  <si>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</si>
  <si>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</si>
  <si>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</si>
  <si>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</si>
  <si>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</si>
  <si>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</si>
  <si>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</si>
  <si>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</si>
  <si>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</si>
  <si>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</si>
  <si>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</si>
  <si>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</si>
  <si>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</si>
  <si>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</si>
  <si>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</si>
  <si>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</si>
  <si>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</si>
  <si>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</si>
  <si>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</si>
  <si>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</si>
  <si>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</si>
  <si>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</si>
  <si>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</si>
  <si>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</si>
  <si>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</si>
  <si>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</si>
  <si>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</si>
  <si>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</si>
  <si>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</si>
  <si>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</si>
  <si>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</si>
  <si>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</si>
  <si>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</si>
  <si>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</si>
  <si>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</si>
  <si>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</si>
  <si>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</si>
  <si>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</si>
  <si>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</si>
  <si>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</si>
  <si>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</si>
  <si>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</si>
  <si>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</si>
  <si>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</si>
  <si>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</si>
  <si>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</si>
  <si>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</si>
  <si>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</si>
  <si>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</si>
  <si>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</si>
  <si>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</si>
  <si>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</si>
  <si>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</si>
  <si>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</si>
  <si>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</si>
  <si>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</si>
  <si>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</si>
  <si>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</si>
  <si>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</si>
  <si>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</si>
  <si>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</si>
  <si>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</si>
  <si>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</si>
  <si>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</si>
  <si>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</si>
  <si>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</si>
  <si>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</si>
  <si>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</si>
  <si>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</si>
  <si>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</si>
  <si>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</si>
  <si>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</si>
  <si>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</si>
  <si>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</si>
  <si>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</si>
  <si>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</si>
  <si>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</si>
  <si>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</si>
  <si>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</si>
  <si>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</si>
  <si>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</si>
  <si>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</si>
  <si>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</si>
  <si>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</si>
  <si>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</si>
  <si>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</si>
  <si>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</si>
  <si>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</si>
  <si>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</si>
  <si>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</si>
  <si>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</si>
  <si>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</si>
  <si>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</si>
  <si>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</si>
  <si>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</si>
  <si>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</si>
  <si>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</si>
  <si>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</si>
  <si>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</si>
  <si>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</si>
  <si>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</si>
  <si>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</si>
  <si>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</si>
  <si>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</si>
  <si>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</si>
  <si>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</si>
  <si>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</si>
  <si>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</si>
  <si>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</si>
  <si>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</si>
  <si>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</si>
  <si>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</si>
  <si>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</si>
  <si>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</si>
  <si>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</si>
  <si>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</si>
  <si>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</si>
  <si>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</si>
  <si>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</si>
  <si>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</si>
  <si>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</si>
  <si>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</si>
  <si>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</si>
  <si>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</si>
  <si>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</si>
  <si>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</si>
  <si>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</si>
  <si>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</si>
  <si>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</si>
  <si>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</si>
  <si>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</si>
  <si>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</si>
  <si>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</si>
  <si>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</si>
  <si>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</si>
  <si>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</si>
  <si>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</si>
  <si>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</si>
  <si>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</si>
  <si>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</si>
  <si>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</si>
  <si>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</si>
  <si>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</si>
  <si>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</si>
  <si>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</si>
  <si>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</si>
  <si>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</si>
  <si>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</si>
  <si>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</si>
  <si>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</si>
  <si>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</si>
  <si>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</si>
  <si>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</si>
  <si>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</si>
  <si>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</si>
  <si>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</si>
  <si>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</si>
  <si>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</si>
  <si>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</si>
  <si>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</si>
  <si>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</si>
  <si>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</si>
  <si>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</si>
  <si>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</si>
  <si>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</si>
  <si>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</si>
  <si>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</si>
  <si>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</si>
  <si>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</si>
  <si>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</si>
  <si>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</si>
  <si>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</si>
  <si>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</si>
  <si>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</si>
  <si>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</si>
  <si>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</si>
  <si>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</si>
  <si>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</si>
  <si>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</si>
  <si>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</si>
  <si>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</si>
  <si>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</si>
  <si>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</si>
  <si>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</si>
  <si>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</si>
  <si>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</si>
  <si>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</si>
  <si>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</si>
  <si>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</si>
  <si>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</si>
  <si>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</si>
  <si>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</si>
  <si>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</si>
  <si>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</si>
  <si>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</si>
  <si>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</si>
  <si>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</si>
  <si>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</si>
  <si>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</si>
  <si>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</si>
  <si>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</si>
  <si>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</si>
  <si>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</si>
  <si>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</si>
  <si>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</si>
  <si>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</si>
  <si>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</si>
  <si>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</si>
  <si>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</si>
  <si>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</si>
  <si>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</si>
  <si>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</si>
  <si>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</si>
  <si>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</si>
  <si>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</si>
  <si>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</si>
  <si>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</si>
  <si>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</si>
  <si>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</si>
  <si>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</si>
  <si>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</si>
  <si>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</si>
  <si>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</si>
  <si>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</si>
  <si>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</si>
  <si>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</si>
  <si>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</si>
  <si>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</si>
  <si>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</si>
  <si>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</si>
  <si>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</si>
  <si>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</si>
  <si>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</si>
  <si>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</si>
  <si>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</si>
  <si>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</si>
  <si>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</si>
  <si>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</si>
  <si>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</si>
  <si>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</si>
  <si>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</si>
  <si>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</si>
  <si>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</si>
  <si>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</si>
  <si>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</si>
  <si>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</si>
  <si>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</si>
  <si>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</si>
  <si>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</si>
  <si>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</si>
  <si>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</si>
  <si>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</si>
  <si>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</si>
  <si>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</si>
  <si>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</si>
  <si>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</si>
  <si>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</si>
  <si>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</si>
  <si>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</si>
  <si>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</si>
  <si>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</si>
  <si>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</si>
  <si>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</si>
  <si>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</si>
  <si>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</si>
  <si>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</si>
  <si>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</si>
  <si>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</si>
  <si>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</si>
  <si>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</si>
  <si>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</si>
  <si>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</si>
  <si>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</si>
  <si>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</si>
  <si>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</si>
  <si>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</si>
  <si>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</si>
  <si>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</si>
  <si>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</si>
  <si>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</si>
  <si>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</si>
  <si>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</si>
  <si>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</si>
  <si>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</si>
  <si>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</si>
  <si>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</si>
  <si>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</si>
  <si>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</si>
  <si>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</si>
  <si>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</si>
  <si>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</si>
  <si>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</si>
  <si>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</si>
  <si>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</si>
  <si>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</si>
  <si>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</si>
  <si>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</si>
  <si>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</si>
  <si>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</si>
  <si>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</si>
  <si>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</si>
  <si>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</si>
  <si>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</si>
  <si>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</si>
  <si>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</si>
  <si>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</si>
  <si>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</si>
  <si>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</si>
  <si>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</si>
  <si>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</si>
  <si>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</si>
  <si>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</si>
  <si>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</si>
  <si>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</si>
  <si>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</si>
  <si>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</si>
  <si>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</si>
  <si>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</si>
  <si>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</si>
  <si>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</si>
  <si>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</si>
  <si>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</si>
  <si>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</si>
  <si>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</si>
  <si>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</si>
  <si>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</si>
  <si>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</si>
  <si>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</si>
  <si>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</si>
  <si>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</si>
  <si>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</si>
  <si>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</si>
  <si>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</si>
  <si>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</si>
  <si>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</si>
  <si>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</si>
  <si>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</si>
  <si>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</si>
  <si>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</si>
  <si>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</si>
  <si>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</si>
  <si>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</si>
  <si>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</si>
  <si>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</si>
  <si>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</si>
  <si>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</si>
  <si>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</si>
  <si>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</si>
  <si>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</si>
  <si>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</si>
  <si>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</si>
  <si>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</si>
  <si>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</si>
  <si>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</si>
  <si>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</si>
  <si>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</si>
  <si>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</si>
  <si>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</si>
  <si>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</si>
  <si>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</si>
  <si>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</si>
  <si>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</si>
  <si>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</si>
  <si>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</si>
  <si>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</si>
  <si>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</si>
  <si>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</si>
  <si>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</si>
  <si>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</si>
  <si>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</si>
  <si>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</si>
  <si>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</si>
  <si>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</si>
  <si>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</si>
  <si>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</si>
  <si>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</si>
  <si>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</si>
  <si>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</si>
  <si>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</si>
  <si>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</si>
  <si>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</si>
  <si>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</si>
  <si>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</si>
  <si>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</si>
  <si>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</si>
  <si>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</si>
  <si>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</si>
  <si>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</si>
  <si>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</si>
  <si>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</si>
  <si>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</si>
  <si>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</si>
  <si>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</si>
  <si>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</si>
  <si>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</si>
  <si>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</si>
  <si>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</si>
  <si>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</si>
  <si>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</si>
  <si>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</si>
  <si>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</si>
  <si>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</si>
  <si>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</si>
  <si>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</si>
  <si>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</si>
  <si>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</si>
  <si>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</si>
  <si>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</si>
  <si>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</si>
  <si>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</si>
  <si>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</si>
  <si>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</si>
  <si>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</si>
  <si>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</si>
  <si>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</si>
  <si>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</si>
  <si>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</si>
  <si>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</si>
  <si>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</si>
  <si>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</si>
  <si>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</si>
  <si>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</si>
  <si>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</si>
  <si>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</si>
  <si>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</si>
  <si>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</si>
  <si>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</si>
  <si>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</si>
  <si>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</si>
  <si>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</si>
  <si>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</si>
  <si>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</si>
  <si>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</si>
  <si>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</si>
  <si>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</si>
  <si>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</si>
  <si>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</si>
  <si>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</si>
  <si>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</si>
  <si>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</si>
  <si>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</si>
  <si>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</si>
  <si>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</si>
  <si>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</si>
  <si>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</si>
  <si>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</si>
  <si>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</si>
  <si>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</si>
  <si>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</si>
  <si>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</si>
  <si>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</si>
  <si>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</si>
  <si>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</si>
  <si>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</si>
  <si>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</si>
  <si>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</si>
  <si>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</si>
  <si>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</si>
  <si>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</si>
  <si>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</si>
  <si>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</si>
  <si>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</si>
  <si>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</si>
  <si>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</si>
  <si>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</si>
  <si>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</si>
  <si>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</si>
  <si>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</si>
  <si>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</si>
  <si>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</si>
  <si>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</si>
  <si>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</si>
  <si>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</si>
  <si>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</si>
  <si>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</si>
  <si>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</si>
  <si>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</si>
  <si>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</si>
  <si>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</si>
  <si>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</si>
  <si>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</si>
  <si>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</si>
  <si>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</si>
  <si>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</si>
  <si>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</si>
  <si>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</si>
  <si>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</si>
  <si>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</si>
  <si>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</si>
  <si>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</si>
  <si>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</si>
  <si>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</si>
  <si>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</si>
  <si>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</si>
  <si>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</si>
  <si>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</si>
  <si>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</si>
  <si>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</si>
  <si>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</si>
  <si>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</si>
  <si>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</si>
  <si>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</si>
  <si>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</si>
  <si>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</si>
  <si>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</si>
  <si>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</si>
  <si>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</si>
  <si>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</si>
  <si>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</si>
  <si>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</si>
  <si>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</si>
  <si>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</si>
  <si>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</si>
  <si>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</si>
  <si>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</si>
  <si>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</si>
  <si>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</si>
  <si>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</si>
  <si>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</si>
  <si>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</si>
  <si>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</si>
  <si>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</si>
  <si>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</si>
  <si>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</si>
  <si>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</si>
  <si>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</si>
  <si>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</si>
  <si>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</si>
  <si>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</si>
  <si>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</si>
  <si>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</si>
  <si>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</si>
  <si>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</si>
  <si>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</si>
  <si>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</si>
  <si>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</si>
  <si>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</si>
  <si>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</si>
  <si>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</si>
  <si>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</si>
  <si>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</si>
  <si>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</si>
  <si>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</si>
  <si>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</si>
  <si>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</si>
  <si>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</si>
  <si>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</si>
  <si>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</si>
  <si>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</si>
  <si>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</si>
  <si>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</si>
  <si>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</si>
  <si>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</si>
  <si>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</si>
  <si>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</si>
  <si>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</si>
  <si>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</si>
  <si>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</si>
  <si>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</si>
  <si>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</si>
  <si>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</si>
  <si>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</si>
  <si>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</si>
  <si>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</si>
  <si>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</si>
  <si>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</si>
  <si>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</si>
  <si>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</si>
  <si>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</si>
  <si>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</si>
  <si>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</si>
  <si>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</si>
  <si>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</si>
  <si>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</si>
  <si>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</si>
  <si>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</si>
  <si>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</si>
  <si>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</si>
  <si>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</si>
  <si>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</si>
  <si>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</si>
  <si>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</si>
  <si>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</si>
  <si>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</si>
  <si>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</si>
  <si>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</si>
  <si>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</si>
  <si>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</si>
  <si>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</si>
  <si>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</si>
  <si>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</si>
  <si>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</si>
  <si>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</si>
  <si>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</si>
  <si>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</si>
  <si>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</si>
  <si>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</si>
  <si>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</si>
  <si>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</si>
  <si>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</si>
  <si>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</si>
  <si>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</si>
  <si>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</si>
  <si>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</si>
  <si>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</si>
  <si>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</si>
  <si>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</si>
  <si>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</si>
  <si>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</si>
  <si>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</si>
  <si>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</si>
  <si>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</si>
  <si>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</si>
  <si>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</si>
  <si>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</si>
  <si>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</si>
  <si>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</si>
  <si>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</si>
  <si>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</si>
  <si>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</si>
  <si>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</si>
  <si>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</si>
  <si>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</si>
  <si>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</si>
  <si>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</si>
  <si>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</si>
  <si>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</si>
  <si>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</si>
  <si>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</si>
  <si>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</si>
  <si>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</si>
  <si>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</si>
  <si>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</si>
  <si>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</si>
  <si>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</si>
  <si>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</si>
  <si>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</si>
  <si>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</si>
  <si>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</si>
  <si>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</si>
  <si>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</si>
  <si>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</si>
  <si>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</si>
  <si>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</si>
  <si>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</si>
  <si>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</si>
  <si>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</si>
  <si>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</si>
  <si>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</si>
  <si>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</si>
  <si>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</si>
  <si>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</si>
  <si>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</si>
  <si>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</si>
  <si>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</si>
  <si>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</si>
  <si>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</si>
  <si>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</si>
  <si>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</si>
  <si>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</si>
  <si>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</si>
  <si>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</si>
  <si>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</si>
  <si>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</si>
  <si>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</si>
  <si>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</si>
  <si>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</si>
  <si>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</si>
  <si>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</si>
  <si>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</si>
  <si>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</si>
  <si>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</si>
  <si>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</si>
  <si>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</si>
  <si>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</si>
  <si>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</si>
  <si>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</si>
  <si>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</si>
  <si>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</si>
  <si>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</si>
  <si>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</si>
  <si>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</si>
  <si>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</si>
  <si>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</si>
  <si>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</si>
  <si>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</si>
  <si>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</si>
  <si>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</si>
  <si>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</si>
  <si>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</si>
  <si>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</si>
  <si>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</si>
  <si>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</si>
  <si>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</si>
  <si>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</si>
  <si>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</si>
  <si>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</si>
  <si>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</si>
  <si>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</si>
  <si>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</si>
  <si>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</si>
  <si>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</si>
  <si>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</si>
  <si>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</si>
  <si>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</si>
  <si>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</si>
  <si>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</si>
  <si>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</si>
  <si>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</si>
  <si>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</si>
  <si>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</si>
  <si>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</si>
  <si>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</si>
  <si>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</si>
  <si>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</si>
  <si>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</si>
  <si>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</si>
  <si>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</si>
  <si>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</si>
  <si>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</si>
  <si>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</si>
  <si>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</si>
  <si>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</si>
  <si>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</si>
  <si>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</si>
  <si>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</si>
  <si>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</si>
  <si>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</si>
  <si>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</si>
  <si>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</si>
  <si>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</si>
  <si>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</si>
  <si>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</si>
  <si>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</si>
  <si>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</si>
  <si>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</si>
  <si>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</si>
  <si>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</si>
  <si>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</si>
  <si>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</si>
  <si>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</si>
  <si>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</si>
  <si>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</si>
  <si>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</si>
  <si>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</si>
  <si>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</si>
  <si>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</si>
  <si>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</si>
  <si>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</si>
  <si>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</si>
  <si>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</si>
  <si>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</si>
  <si>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</si>
  <si>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</si>
  <si>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</si>
  <si>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</si>
  <si>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</si>
  <si>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</si>
  <si>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</si>
  <si>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</si>
  <si>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</si>
  <si>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</si>
  <si>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</si>
  <si>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</si>
  <si>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</si>
  <si>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</si>
  <si>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</si>
  <si>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</si>
  <si>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</si>
  <si>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</si>
  <si>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</si>
  <si>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</si>
  <si>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</si>
  <si>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</si>
  <si>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</si>
  <si>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</si>
  <si>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</si>
  <si>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</si>
  <si>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</si>
  <si>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</si>
  <si>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</si>
  <si>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</si>
  <si>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</si>
  <si>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</si>
  <si>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</si>
  <si>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</si>
  <si>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</si>
  <si>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</si>
  <si>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</si>
  <si>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</si>
  <si>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</si>
  <si>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</si>
  <si>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</si>
  <si>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</si>
  <si>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</si>
  <si>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</si>
  <si>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</si>
  <si>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</si>
  <si>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</si>
  <si>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</si>
  <si>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</si>
  <si>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</si>
  <si>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</si>
  <si>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</si>
  <si>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</si>
  <si>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</si>
  <si>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</si>
  <si>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</si>
  <si>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</si>
  <si>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</si>
  <si>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</si>
  <si>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</si>
  <si>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</si>
  <si>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</si>
  <si>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</si>
  <si>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</si>
  <si>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</si>
  <si>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</si>
  <si>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</si>
  <si>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</si>
  <si>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</si>
  <si>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</si>
  <si>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</si>
  <si>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</si>
  <si>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</si>
  <si>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</si>
  <si>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</si>
  <si>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</si>
  <si>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</si>
  <si>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</si>
  <si>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</si>
  <si>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</si>
  <si>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</si>
  <si>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</si>
  <si>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</si>
  <si>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</si>
  <si>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</si>
  <si>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</si>
  <si>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</si>
  <si>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</si>
  <si>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</si>
  <si>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</si>
  <si>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</si>
  <si>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</si>
  <si>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</si>
  <si>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</si>
  <si>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</si>
  <si>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</si>
  <si>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</si>
  <si>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</si>
  <si>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</si>
  <si>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</si>
  <si>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</si>
  <si>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</si>
  <si>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</si>
  <si>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</si>
  <si>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</si>
  <si>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</si>
  <si>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</si>
  <si>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</si>
  <si>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</si>
  <si>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</si>
  <si>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</si>
  <si>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</si>
  <si>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</si>
  <si>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</si>
  <si>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</si>
  <si>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</si>
  <si>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</si>
  <si>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</si>
  <si>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</si>
  <si>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</si>
  <si>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</si>
  <si>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</si>
  <si>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</si>
  <si>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</si>
  <si>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</si>
  <si>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</si>
  <si>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</si>
  <si>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</si>
  <si>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</si>
  <si>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</si>
  <si>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</si>
  <si>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</si>
  <si>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</si>
  <si>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</si>
  <si>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</si>
  <si>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</si>
  <si>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</si>
  <si>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</si>
  <si>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</si>
  <si>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</si>
  <si>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</si>
  <si>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</si>
  <si>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</si>
  <si>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</si>
  <si>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</si>
  <si>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</si>
  <si>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</si>
  <si>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</si>
  <si>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</si>
  <si>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</si>
  <si>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</si>
  <si>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</si>
  <si>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</si>
  <si>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</si>
  <si>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</si>
  <si>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</si>
  <si>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</si>
  <si>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</si>
  <si>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</si>
  <si>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</si>
  <si>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</si>
  <si>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</si>
  <si>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</si>
  <si>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</si>
  <si>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</si>
  <si>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</si>
  <si>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</si>
  <si>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</si>
  <si>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</si>
  <si>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</si>
  <si>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</si>
  <si>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</si>
  <si>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</si>
  <si>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</si>
  <si>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</si>
  <si>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</si>
  <si>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</si>
  <si>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</si>
  <si>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</si>
  <si>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</si>
  <si>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</si>
  <si>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</si>
  <si>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</si>
  <si>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</si>
  <si>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</si>
  <si>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</si>
  <si>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</si>
  <si>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</si>
  <si>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</si>
  <si>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</si>
  <si>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</si>
  <si>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</si>
  <si>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</si>
  <si>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</si>
  <si>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</si>
  <si>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</si>
  <si>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</si>
  <si>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</si>
  <si>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</si>
  <si>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</si>
  <si>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</si>
  <si>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</si>
  <si>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</si>
  <si>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</si>
  <si>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</si>
  <si>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</si>
  <si>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</si>
  <si>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</si>
  <si>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</si>
  <si>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</si>
  <si>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</si>
  <si>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</si>
  <si>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</si>
  <si>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</si>
  <si>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</si>
  <si>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</si>
  <si>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</si>
  <si>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</si>
  <si>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</si>
  <si>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</si>
  <si>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</si>
  <si>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</si>
  <si>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</si>
  <si>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</si>
  <si>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</si>
  <si>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</si>
  <si>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</si>
  <si>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</si>
  <si>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</si>
  <si>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</si>
  <si>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</si>
  <si>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</si>
  <si>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</si>
  <si>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</si>
  <si>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</si>
  <si>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</si>
  <si>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</si>
  <si>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</si>
  <si>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</si>
  <si>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</si>
  <si>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</si>
  <si>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</si>
  <si>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</si>
  <si>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</si>
  <si>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</si>
  <si>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</si>
  <si>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</si>
  <si>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</si>
  <si>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</si>
  <si>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</si>
  <si>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</si>
  <si>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</si>
  <si>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</si>
  <si>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</si>
  <si>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</si>
  <si>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</si>
  <si>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</si>
  <si>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</si>
  <si>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</si>
  <si>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</si>
  <si>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</si>
  <si>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</si>
  <si>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</si>
  <si>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</si>
  <si>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</si>
  <si>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</si>
  <si>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</si>
  <si>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</si>
  <si>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</si>
  <si>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</si>
  <si>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</si>
  <si>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</si>
  <si>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</si>
  <si>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</si>
  <si>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</si>
  <si>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</si>
  <si>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</si>
  <si>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</si>
  <si>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</si>
  <si>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</si>
  <si>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</si>
  <si>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</si>
  <si>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</si>
  <si>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</si>
  <si>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</si>
  <si>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</si>
  <si>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</si>
  <si>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</si>
  <si>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</si>
  <si>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</si>
  <si>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</si>
  <si>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</si>
  <si>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</si>
  <si>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</si>
  <si>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</si>
  <si>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</si>
  <si>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</si>
  <si>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</si>
  <si>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</si>
  <si>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</si>
  <si>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</si>
  <si>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</si>
  <si>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</si>
  <si>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</si>
  <si>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</si>
  <si>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</si>
  <si>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</si>
  <si>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</si>
  <si>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</si>
  <si>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</si>
  <si>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</si>
  <si>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</si>
  <si>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</si>
  <si>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</si>
  <si>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</si>
  <si>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</si>
  <si>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</si>
  <si>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</si>
  <si>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</si>
  <si>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</si>
  <si>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</si>
  <si>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</si>
  <si>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</si>
  <si>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</si>
  <si>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</si>
  <si>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</si>
  <si>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</si>
  <si>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</si>
  <si>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</si>
  <si>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</si>
  <si>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</si>
  <si>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</si>
  <si>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</si>
  <si>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</si>
  <si>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</si>
  <si>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</si>
  <si>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</si>
  <si>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</si>
  <si>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</si>
  <si>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</si>
  <si>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</si>
  <si>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</si>
  <si>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</si>
  <si>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</si>
  <si>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</si>
  <si>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</si>
  <si>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</si>
  <si>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</si>
  <si>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</si>
  <si>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</si>
  <si>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</si>
  <si>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</si>
  <si>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</si>
  <si>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</si>
  <si>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</si>
  <si>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</si>
  <si>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</si>
  <si>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</si>
  <si>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</si>
  <si>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</si>
  <si>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</si>
  <si>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</si>
  <si>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</si>
  <si>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</si>
  <si>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</si>
  <si>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</si>
  <si>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</si>
  <si>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</si>
  <si>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</si>
  <si>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</si>
  <si>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</si>
  <si>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</si>
  <si>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</si>
  <si>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</si>
  <si>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</si>
  <si>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</si>
  <si>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</si>
  <si>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</si>
  <si>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</si>
  <si>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</si>
  <si>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</si>
  <si>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</si>
  <si>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</si>
  <si>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</si>
  <si>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</si>
  <si>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</si>
  <si>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</si>
  <si>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</si>
  <si>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</si>
  <si>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</si>
  <si>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</si>
  <si>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</si>
  <si>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</si>
  <si>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</si>
  <si>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</si>
  <si>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</si>
  <si>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</si>
  <si>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</si>
  <si>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</si>
  <si>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</si>
  <si>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</si>
  <si>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</si>
  <si>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</si>
  <si>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</si>
  <si>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</si>
  <si>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</si>
  <si>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</si>
  <si>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</si>
  <si>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</si>
  <si>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</si>
  <si>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</si>
  <si>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</si>
  <si>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</si>
  <si>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</si>
  <si>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</si>
  <si>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</si>
  <si>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</si>
  <si>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</si>
  <si>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</si>
  <si>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</si>
  <si>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</si>
  <si>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</si>
  <si>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</si>
  <si>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</si>
  <si>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</si>
  <si>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</si>
  <si>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</si>
  <si>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</si>
  <si>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</si>
  <si>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</si>
  <si>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</si>
  <si>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</si>
  <si>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</si>
  <si>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</si>
  <si>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</si>
  <si>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</si>
  <si>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</si>
  <si>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</si>
  <si>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</si>
  <si>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</si>
  <si>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</si>
  <si>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</si>
  <si>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</si>
  <si>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</si>
  <si>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</si>
  <si>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</si>
  <si>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</si>
  <si>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</si>
  <si>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</si>
  <si>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</si>
  <si>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</si>
  <si>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</si>
  <si>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</si>
  <si>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</si>
  <si>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</si>
  <si>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</si>
  <si>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</si>
  <si>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</si>
  <si>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</si>
  <si>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</si>
  <si>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</si>
  <si>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</si>
  <si>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</si>
  <si>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</si>
  <si>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</si>
  <si>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</si>
  <si>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</si>
  <si>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</si>
  <si>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</si>
  <si>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</si>
  <si>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</si>
  <si>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</si>
  <si>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</si>
  <si>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</si>
  <si>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</si>
  <si>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</si>
  <si>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</si>
  <si>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</si>
  <si>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</si>
  <si>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</si>
  <si>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</si>
  <si>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</si>
  <si>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</si>
  <si>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</si>
  <si>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</si>
  <si>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</si>
  <si>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</si>
  <si>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</si>
  <si>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</si>
  <si>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</si>
  <si>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</si>
  <si>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</si>
  <si>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</si>
  <si>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</si>
  <si>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</si>
  <si>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</si>
  <si>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</si>
  <si>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</si>
  <si>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</si>
  <si>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</si>
  <si>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</si>
  <si>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</si>
  <si>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</si>
  <si>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</si>
  <si>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</si>
  <si>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</si>
  <si>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</si>
  <si>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</si>
  <si>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</si>
  <si>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</si>
  <si>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</si>
  <si>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</si>
  <si>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</si>
  <si>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</si>
  <si>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</si>
  <si>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</si>
  <si>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</si>
  <si>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</si>
  <si>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</si>
  <si>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</si>
  <si>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</si>
  <si>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</si>
  <si>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</si>
  <si>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</si>
  <si>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</si>
  <si>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</si>
  <si>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</si>
  <si>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</si>
  <si>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</si>
  <si>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</si>
  <si>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</si>
  <si>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</si>
  <si>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</si>
  <si>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</si>
  <si>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</si>
  <si>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</si>
  <si>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</si>
  <si>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</si>
  <si>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</si>
  <si>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</si>
  <si>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</si>
  <si>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</si>
  <si>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</si>
  <si>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</si>
  <si>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</si>
  <si>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</si>
  <si>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</si>
  <si>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</si>
  <si>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</si>
  <si>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</si>
  <si>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</si>
  <si>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</si>
  <si>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</si>
  <si>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</si>
  <si>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</si>
  <si>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</si>
  <si>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</si>
  <si>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</si>
  <si>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</si>
  <si>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</si>
  <si>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</si>
  <si>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</si>
  <si>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</si>
  <si>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</si>
  <si>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</si>
  <si>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</si>
  <si>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</si>
  <si>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</si>
  <si>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</si>
  <si>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</si>
  <si>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</si>
  <si>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</si>
  <si>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</si>
  <si>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</si>
  <si>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</si>
  <si>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</si>
  <si>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</si>
  <si>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</si>
  <si>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</si>
  <si>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</si>
  <si>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</si>
  <si>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</si>
  <si>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</si>
  <si>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</si>
  <si>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</si>
  <si>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</si>
  <si>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</si>
  <si>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</si>
  <si>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</si>
  <si>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</si>
  <si>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</si>
  <si>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</si>
  <si>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</si>
  <si>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</si>
  <si>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</si>
  <si>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</si>
  <si>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</si>
  <si>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</si>
  <si>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</si>
  <si>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</si>
  <si>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</si>
  <si>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</si>
  <si>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</si>
  <si>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</si>
  <si>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</si>
  <si>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</si>
  <si>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</si>
  <si>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</si>
  <si>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</si>
  <si>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</si>
  <si>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</si>
  <si>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</si>
  <si>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</si>
  <si>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</si>
  <si>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</si>
  <si>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</si>
  <si>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</si>
  <si>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</si>
  <si>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</si>
  <si>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</si>
  <si>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</si>
  <si>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</si>
  <si>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</si>
  <si>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</si>
  <si>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</si>
  <si>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</si>
  <si>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</si>
  <si>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</si>
  <si>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</si>
  <si>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</si>
  <si>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</si>
  <si>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</si>
  <si>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</si>
  <si>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</si>
  <si>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</si>
  <si>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</si>
  <si>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</si>
  <si>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</si>
  <si>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</si>
  <si>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</si>
  <si>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</si>
  <si>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</si>
  <si>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</si>
  <si>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</si>
  <si>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</si>
  <si>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</si>
  <si>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</si>
  <si>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</si>
  <si>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</si>
  <si>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</si>
  <si>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</si>
  <si>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</si>
  <si>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</si>
  <si>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</si>
  <si>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</si>
  <si>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</si>
  <si>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</si>
  <si>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</si>
  <si>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</si>
  <si>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</si>
  <si>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</si>
  <si>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</si>
  <si>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</si>
  <si>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</si>
  <si>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</si>
  <si>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</si>
  <si>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</si>
  <si>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</si>
  <si>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</si>
  <si>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</si>
  <si>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</si>
  <si>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</si>
  <si>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</si>
  <si>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</si>
  <si>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</si>
  <si>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</si>
  <si>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</si>
  <si>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</si>
  <si>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</si>
  <si>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</si>
  <si>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</si>
  <si>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</si>
  <si>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</si>
  <si>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</si>
  <si>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</si>
  <si>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</si>
  <si>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</si>
  <si>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</si>
  <si>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</si>
  <si>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</si>
  <si>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</si>
  <si>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</si>
  <si>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</si>
  <si>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</si>
  <si>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</si>
  <si>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</si>
  <si>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</si>
  <si>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</si>
  <si>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</si>
  <si>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</si>
  <si>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</si>
  <si>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</si>
  <si>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</si>
  <si>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</si>
  <si>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</si>
  <si>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</si>
  <si>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</si>
  <si>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</si>
  <si>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</si>
  <si>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</si>
  <si>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</si>
  <si>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</si>
  <si>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</si>
  <si>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</si>
  <si>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</si>
  <si>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</si>
  <si>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</si>
  <si>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</si>
  <si>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</si>
  <si>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</si>
  <si>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</si>
  <si>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</si>
  <si>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</si>
  <si>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</si>
  <si>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</si>
  <si>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</si>
  <si>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</si>
  <si>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</si>
  <si>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</si>
  <si>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</si>
  <si>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</si>
  <si>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</si>
  <si>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</si>
  <si>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</si>
  <si>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</si>
  <si>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</si>
  <si>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</si>
  <si>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</si>
  <si>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</si>
  <si>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</si>
  <si>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</si>
  <si>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</si>
  <si>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</si>
  <si>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</si>
  <si>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</si>
  <si>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</si>
  <si>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</si>
  <si>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</si>
  <si>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</si>
  <si>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</si>
  <si>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</si>
  <si>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</si>
  <si>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</si>
  <si>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</si>
  <si>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</si>
  <si>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</si>
  <si>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</si>
  <si>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</si>
  <si>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</si>
  <si>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</si>
  <si>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</si>
  <si>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</si>
  <si>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</si>
  <si>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</si>
  <si>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</si>
  <si>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</si>
  <si>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</si>
  <si>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</si>
  <si>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</si>
  <si>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</si>
  <si>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</si>
  <si>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</si>
  <si>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</si>
  <si>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</si>
  <si>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</si>
  <si>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</si>
  <si>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</si>
  <si>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</si>
  <si>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</si>
  <si>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</si>
  <si>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</si>
  <si>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</si>
  <si>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</si>
  <si>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</si>
  <si>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</si>
  <si>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</si>
  <si>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</si>
  <si>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</si>
  <si>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</si>
  <si>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</si>
  <si>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</si>
  <si>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</si>
  <si>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</si>
  <si>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</si>
  <si>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</si>
  <si>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</si>
  <si>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</si>
  <si>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</si>
  <si>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</si>
  <si>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</si>
  <si>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</si>
  <si>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</si>
  <si>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</si>
  <si>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</si>
  <si>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</si>
  <si>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</si>
  <si>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</si>
  <si>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</si>
  <si>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</si>
  <si>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</si>
  <si>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</si>
  <si>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</si>
  <si>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</si>
  <si>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</si>
  <si>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</si>
  <si>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</si>
  <si>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</si>
  <si>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</si>
  <si>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</si>
  <si>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</si>
  <si>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</si>
  <si>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</si>
  <si>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</si>
  <si>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</si>
  <si>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</si>
  <si>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</si>
  <si>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</si>
  <si>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</si>
  <si>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</si>
  <si>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</si>
  <si>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</si>
  <si>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</si>
  <si>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</si>
  <si>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</si>
  <si>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</si>
  <si>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</si>
  <si>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</si>
  <si>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</si>
  <si>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</si>
  <si>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</si>
  <si>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</si>
  <si>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</si>
  <si>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</si>
  <si>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</si>
  <si>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</si>
  <si>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</si>
  <si>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</si>
  <si>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</si>
  <si>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</si>
  <si>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</si>
  <si>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</si>
  <si>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</si>
  <si>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</si>
  <si>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</si>
  <si>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</si>
  <si>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</si>
  <si>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</si>
  <si>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</si>
  <si>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</si>
  <si>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</si>
  <si>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</si>
  <si>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</si>
  <si>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</si>
  <si>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</si>
  <si>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</si>
  <si>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</si>
  <si>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</si>
  <si>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</si>
  <si>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</si>
  <si>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</si>
  <si>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</si>
  <si>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</si>
  <si>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</si>
  <si>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</si>
  <si>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</si>
  <si>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</si>
  <si>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</si>
  <si>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</si>
  <si>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</si>
  <si>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</si>
  <si>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</si>
  <si>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</si>
  <si>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</si>
  <si>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</si>
  <si>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</si>
  <si>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</si>
  <si>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</si>
  <si>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</si>
  <si>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</si>
  <si>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</si>
  <si>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</si>
  <si>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</si>
  <si>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</si>
  <si>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</si>
  <si>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</si>
  <si>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</si>
  <si>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</si>
  <si>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</si>
  <si>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</si>
  <si>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</si>
  <si>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</si>
  <si>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</si>
  <si>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</si>
  <si>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</si>
  <si>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</si>
  <si>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</si>
  <si>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</si>
  <si>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</si>
  <si>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</si>
  <si>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</si>
  <si>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</si>
  <si>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</si>
  <si>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</si>
  <si>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</si>
  <si>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</si>
  <si>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</si>
  <si>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</si>
  <si>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</si>
  <si>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</si>
  <si>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</si>
  <si>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</si>
  <si>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</si>
  <si>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</si>
  <si>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</si>
  <si>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</si>
  <si>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</si>
  <si>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</si>
  <si>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</si>
  <si>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</si>
  <si>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</si>
  <si>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</si>
  <si>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</si>
  <si>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</si>
  <si>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</si>
  <si>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</si>
  <si>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</si>
  <si>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</si>
  <si>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</si>
  <si>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</si>
  <si>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</si>
  <si>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</si>
  <si>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</si>
  <si>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</si>
  <si>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</si>
  <si>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</si>
  <si>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</si>
  <si>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</si>
  <si>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</si>
  <si>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</si>
  <si>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</si>
  <si>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</si>
  <si>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</si>
  <si>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</si>
  <si>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</si>
  <si>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</si>
  <si>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</si>
  <si>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</si>
  <si>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</si>
  <si>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</si>
  <si>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</si>
  <si>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</si>
  <si>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</si>
  <si>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</si>
  <si>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</si>
  <si>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</si>
  <si>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</si>
  <si>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</si>
  <si>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</si>
  <si>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</si>
  <si>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</si>
  <si>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</si>
  <si>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</si>
  <si>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</si>
  <si>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</si>
  <si>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</si>
  <si>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</si>
  <si>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</si>
  <si>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</si>
  <si>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</si>
  <si>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</si>
  <si>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</si>
  <si>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</si>
  <si>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</si>
  <si>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</si>
  <si>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</si>
  <si>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</si>
  <si>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</si>
  <si>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</si>
  <si>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</si>
  <si>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</si>
  <si>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</si>
  <si>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</si>
  <si>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</si>
  <si>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</si>
  <si>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</si>
  <si>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</si>
  <si>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</si>
  <si>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</si>
  <si>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</si>
  <si>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</si>
  <si>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</si>
  <si>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</si>
  <si>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</si>
  <si>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</si>
  <si>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</si>
  <si>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</si>
  <si>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</si>
  <si>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</si>
  <si>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</si>
  <si>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</si>
  <si>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</si>
  <si>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</si>
  <si>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</si>
  <si>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</si>
  <si>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</si>
  <si>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</si>
  <si>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</si>
  <si>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</si>
  <si>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</si>
  <si>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</si>
  <si>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</si>
  <si>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</si>
  <si>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</si>
  <si>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</si>
  <si>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</si>
  <si>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</si>
  <si>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</si>
  <si>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</si>
  <si>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</si>
  <si>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</si>
  <si>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</si>
  <si>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</si>
  <si>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</si>
  <si>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</si>
  <si>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</si>
  <si>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</si>
  <si>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</si>
  <si>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</si>
  <si>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</si>
  <si>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</si>
  <si>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</si>
  <si>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</si>
  <si>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</si>
  <si>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</si>
  <si>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</si>
  <si>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</si>
  <si>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</si>
  <si>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</si>
  <si>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</si>
  <si>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</si>
  <si>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</si>
  <si>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</si>
  <si>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</si>
  <si>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</si>
  <si>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</si>
  <si>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</si>
  <si>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</si>
  <si>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</si>
  <si>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</si>
  <si>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</si>
  <si>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</si>
  <si>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</si>
  <si>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</si>
  <si>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</si>
  <si>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</si>
  <si>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</si>
  <si>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</si>
  <si>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</si>
  <si>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</si>
  <si>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</si>
  <si>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</si>
  <si>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</si>
  <si>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</si>
  <si>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</si>
  <si>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</si>
  <si>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</si>
  <si>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</si>
  <si>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</si>
  <si>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</si>
  <si>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</si>
  <si>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</si>
  <si>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</si>
  <si>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</si>
  <si>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</si>
  <si>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</si>
  <si>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</si>
  <si>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</si>
  <si>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</si>
  <si>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</si>
  <si>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</si>
  <si>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</si>
  <si>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</si>
  <si>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</si>
  <si>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</si>
  <si>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</si>
  <si>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</si>
  <si>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</si>
  <si>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</si>
  <si>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</si>
  <si>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</si>
  <si>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</si>
  <si>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</si>
  <si>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</si>
  <si>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</si>
  <si>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</si>
  <si>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</si>
  <si>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</si>
  <si>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</si>
  <si>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</si>
  <si>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</si>
  <si>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</si>
  <si>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</si>
  <si>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</si>
  <si>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</si>
  <si>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</si>
  <si>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</si>
  <si>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</si>
  <si>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</si>
  <si>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</si>
  <si>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</si>
  <si>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</si>
  <si>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</si>
  <si>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</si>
  <si>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</si>
  <si>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</si>
  <si>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</si>
  <si>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</si>
  <si>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</si>
  <si>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</si>
  <si>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</si>
  <si>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</si>
  <si>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</si>
  <si>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</si>
  <si>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</si>
  <si>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</si>
  <si>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</si>
  <si>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</si>
  <si>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</si>
  <si>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</si>
  <si>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</si>
  <si>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</si>
  <si>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</si>
  <si>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</si>
  <si>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</si>
  <si>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</si>
  <si>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</si>
  <si>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</si>
  <si>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</si>
  <si>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</si>
  <si>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</si>
  <si>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</si>
  <si>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</si>
  <si>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</si>
  <si>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</si>
  <si>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</si>
  <si>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</si>
  <si>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</si>
  <si>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</si>
  <si>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</si>
  <si>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</si>
  <si>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</si>
  <si>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</si>
  <si>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</si>
  <si>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</si>
  <si>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</si>
  <si>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</si>
  <si>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</si>
  <si>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</si>
  <si>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</si>
  <si>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</si>
  <si>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</si>
  <si>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</si>
  <si>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</si>
  <si>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</si>
  <si>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</si>
  <si>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</si>
  <si>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</si>
  <si>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</si>
  <si>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</si>
  <si>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</si>
  <si>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</si>
  <si>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</si>
  <si>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</si>
  <si>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</si>
  <si>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</si>
  <si>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</si>
  <si>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</si>
  <si>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</si>
  <si>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</si>
  <si>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</si>
  <si>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</si>
  <si>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</si>
  <si>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</si>
  <si>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</si>
  <si>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</si>
  <si>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</si>
  <si>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</si>
  <si>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</si>
  <si>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</si>
  <si>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</si>
  <si>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</si>
  <si>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</si>
  <si>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</si>
  <si>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</si>
  <si>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</si>
  <si>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</si>
  <si>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</si>
  <si>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</si>
  <si>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</si>
  <si>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</si>
  <si>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</si>
  <si>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</si>
  <si>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</si>
  <si>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</si>
  <si>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</si>
  <si>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</si>
  <si>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</si>
  <si>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</si>
  <si>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</si>
  <si>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</si>
  <si>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</si>
  <si>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</si>
  <si>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</si>
  <si>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</si>
  <si>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</si>
  <si>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</si>
  <si>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</si>
  <si>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</si>
  <si>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</si>
  <si>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</si>
  <si>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</si>
  <si>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</si>
  <si>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</si>
  <si>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</si>
  <si>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</si>
  <si>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</si>
  <si>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</si>
  <si>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</si>
  <si>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</si>
  <si>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</si>
  <si>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</si>
  <si>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</si>
  <si>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</si>
  <si>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</si>
  <si>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</si>
  <si>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</si>
  <si>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</si>
  <si>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</si>
  <si>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</si>
  <si>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</si>
  <si>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</si>
  <si>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</si>
  <si>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</si>
  <si>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</si>
  <si>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</si>
  <si>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</si>
  <si>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</si>
  <si>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</si>
  <si>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</si>
  <si>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</si>
  <si>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</si>
  <si>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</si>
  <si>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</si>
  <si>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</si>
  <si>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</si>
  <si>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</si>
  <si>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</si>
  <si>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</si>
  <si>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</si>
  <si>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</si>
  <si>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</si>
  <si>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</si>
  <si>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</si>
  <si>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</si>
  <si>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</si>
  <si>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</si>
  <si>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</si>
  <si>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</si>
  <si>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</si>
  <si>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</si>
  <si>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</si>
  <si>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</si>
  <si>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</si>
  <si>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</si>
  <si>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</si>
  <si>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</si>
  <si>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</si>
  <si>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</si>
  <si>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</si>
  <si>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</si>
  <si>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</si>
  <si>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</si>
  <si>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</si>
  <si>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</si>
  <si>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</si>
  <si>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</si>
  <si>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</si>
  <si>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</si>
  <si>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</si>
  <si>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</si>
  <si>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</si>
  <si>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</si>
  <si>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</si>
  <si>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</si>
  <si>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</si>
  <si>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</si>
  <si>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</si>
  <si>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</si>
  <si>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</si>
  <si>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</si>
  <si>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</si>
  <si>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</si>
  <si>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</si>
  <si>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</si>
  <si>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</si>
  <si>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</si>
  <si>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</si>
  <si>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</si>
  <si>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</si>
  <si>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</si>
  <si>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</si>
  <si>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</si>
  <si>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</si>
  <si>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</si>
  <si>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</si>
  <si>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</si>
  <si>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</si>
  <si>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</si>
  <si>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</si>
  <si>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</si>
  <si>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</si>
  <si>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</si>
  <si>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</si>
  <si>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</si>
  <si>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</si>
  <si>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</si>
  <si>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</si>
  <si>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</si>
  <si>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</si>
  <si>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</si>
  <si>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</si>
  <si>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</si>
  <si>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</si>
  <si>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</si>
  <si>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</si>
  <si>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</si>
  <si>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</si>
  <si>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</si>
  <si>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</si>
  <si>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</si>
  <si>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</si>
  <si>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</si>
  <si>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</si>
  <si>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</si>
  <si>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</si>
  <si>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</si>
  <si>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</si>
  <si>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</si>
  <si>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</si>
  <si>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</si>
  <si>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</si>
  <si>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</si>
  <si>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</si>
  <si>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</si>
  <si>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</si>
  <si>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</si>
  <si>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</si>
  <si>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</si>
  <si>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</si>
  <si>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</si>
  <si>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</si>
  <si>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</si>
  <si>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</si>
  <si>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</si>
  <si>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</si>
  <si>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</si>
  <si>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</si>
  <si>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</si>
  <si>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</si>
  <si>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</si>
  <si>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</si>
  <si>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</si>
  <si>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</si>
  <si>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</si>
  <si>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</si>
  <si>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</si>
  <si>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</si>
  <si>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</si>
  <si>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</si>
  <si>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</si>
  <si>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</si>
  <si>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</si>
  <si>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</si>
  <si>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</si>
  <si>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</si>
  <si>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</si>
  <si>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</si>
  <si>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</si>
  <si>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</si>
  <si>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</si>
  <si>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</si>
  <si>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</si>
  <si>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</si>
  <si>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</si>
  <si>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</si>
  <si>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</si>
  <si>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</si>
  <si>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</si>
  <si>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</si>
  <si>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</si>
  <si>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</si>
  <si>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</si>
  <si>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</si>
  <si>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</si>
  <si>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</si>
  <si>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</si>
  <si>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</si>
  <si>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</si>
  <si>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</si>
  <si>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</si>
  <si>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</si>
  <si>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</si>
  <si>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</si>
  <si>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</si>
  <si>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</si>
  <si>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</si>
  <si>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</si>
  <si>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</si>
  <si>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</si>
  <si>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</si>
  <si>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</si>
  <si>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</si>
  <si>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</si>
  <si>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</si>
  <si>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</si>
  <si>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</si>
  <si>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</si>
  <si>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</si>
  <si>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</si>
  <si>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</si>
  <si>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</si>
  <si>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</si>
  <si>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</si>
  <si>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</si>
  <si>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</si>
  <si>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</si>
  <si>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</si>
  <si>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</si>
  <si>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</si>
  <si>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</si>
  <si>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</si>
  <si>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</si>
  <si>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</si>
  <si>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</si>
  <si>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</si>
  <si>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</si>
  <si>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</si>
  <si>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</si>
  <si>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</si>
  <si>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</si>
  <si>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</si>
  <si>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</si>
  <si>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</si>
  <si>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</si>
  <si>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</si>
  <si>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</si>
  <si>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</si>
  <si>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</si>
  <si>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</si>
  <si>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</si>
  <si>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</si>
  <si>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</si>
  <si>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</si>
  <si>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</si>
  <si>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</si>
  <si>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</si>
  <si>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</si>
  <si>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</si>
  <si>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</si>
  <si>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</si>
  <si>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</si>
  <si>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</si>
  <si>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</si>
  <si>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</si>
  <si>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</si>
  <si>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</si>
  <si>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</si>
  <si>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</si>
  <si>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</si>
  <si>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</si>
  <si>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</si>
  <si>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</si>
  <si>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</si>
  <si>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</si>
  <si>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</si>
  <si>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</si>
  <si>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</si>
  <si>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</si>
  <si>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</si>
  <si>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</si>
  <si>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</si>
  <si>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</si>
  <si>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</si>
  <si>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</si>
  <si>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</si>
  <si>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</si>
  <si>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</si>
  <si>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</si>
  <si>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</si>
  <si>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</si>
  <si>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</si>
  <si>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</si>
  <si>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</si>
  <si>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</si>
  <si>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</si>
  <si>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</si>
  <si>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</si>
  <si>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</si>
  <si>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</si>
  <si>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</si>
  <si>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</si>
  <si>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</si>
  <si>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</si>
  <si>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</si>
  <si>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</si>
  <si>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</si>
  <si>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</si>
  <si>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</si>
  <si>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</si>
  <si>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</si>
  <si>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</si>
  <si>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</si>
  <si>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</si>
  <si>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</si>
  <si>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</si>
  <si>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</si>
  <si>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</si>
  <si>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</si>
  <si>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</si>
  <si>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</si>
  <si>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</si>
  <si>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</si>
  <si>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</si>
  <si>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</si>
  <si>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</si>
  <si>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</si>
  <si>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</si>
  <si>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</si>
  <si>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</si>
  <si>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</si>
  <si>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</si>
  <si>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</si>
  <si>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</si>
  <si>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</si>
  <si>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</si>
  <si>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</si>
  <si>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</si>
  <si>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</si>
  <si>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</si>
  <si>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</si>
  <si>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</si>
  <si>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</si>
  <si>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</si>
  <si>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</si>
  <si>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</si>
  <si>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</si>
  <si>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</si>
  <si>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</si>
  <si>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</si>
  <si>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</si>
  <si>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</si>
  <si>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</si>
  <si>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</si>
  <si>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</si>
  <si>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</si>
  <si>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</si>
  <si>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</si>
  <si>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</si>
  <si>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</si>
  <si>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</si>
  <si>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</si>
  <si>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</si>
  <si>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</si>
  <si>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</si>
  <si>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</si>
  <si>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</si>
  <si>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</si>
  <si>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</si>
  <si>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</si>
  <si>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</si>
  <si>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</si>
  <si>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</si>
  <si>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</si>
  <si>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</si>
  <si>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</si>
  <si>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</si>
  <si>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</si>
  <si>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</si>
  <si>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</si>
  <si>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</si>
  <si>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</si>
  <si>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</si>
  <si>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</si>
  <si>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</si>
  <si>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</si>
  <si>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</si>
  <si>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</si>
  <si>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</si>
  <si>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</si>
  <si>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</si>
  <si>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</si>
  <si>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</si>
  <si>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</si>
  <si>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</si>
  <si>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</si>
  <si>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</si>
  <si>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</si>
  <si>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</si>
  <si>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</si>
  <si>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</si>
  <si>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</si>
  <si>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</si>
  <si>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</si>
  <si>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</si>
  <si>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</si>
  <si>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</si>
  <si>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</si>
  <si>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</si>
  <si>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</si>
  <si>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</si>
  <si>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</si>
  <si>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</si>
  <si>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</si>
  <si>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</si>
  <si>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</si>
  <si>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</si>
  <si>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</si>
  <si>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</si>
  <si>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</si>
  <si>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</si>
  <si>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</si>
  <si>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</si>
  <si>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</si>
  <si>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</si>
  <si>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</si>
  <si>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</si>
  <si>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</si>
  <si>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</si>
  <si>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</si>
  <si>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</si>
  <si>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</si>
  <si>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</si>
  <si>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</si>
  <si>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</si>
  <si>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</si>
  <si>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</si>
  <si>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</si>
  <si>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</si>
  <si>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</si>
  <si>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</si>
  <si>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</si>
  <si>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</si>
  <si>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</si>
  <si>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</si>
  <si>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</si>
  <si>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</si>
  <si>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</si>
  <si>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</si>
  <si>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</si>
  <si>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</si>
  <si>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</si>
  <si>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</si>
  <si>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</si>
  <si>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</si>
  <si>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</si>
  <si>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</si>
  <si>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</si>
  <si>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</si>
  <si>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</si>
  <si>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</si>
  <si>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</si>
  <si>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</si>
  <si>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</si>
  <si>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</si>
  <si>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</si>
  <si>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</si>
  <si>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</si>
  <si>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</si>
  <si>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</si>
  <si>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</si>
  <si>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</si>
  <si>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</si>
  <si>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</si>
  <si>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</si>
  <si>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</si>
  <si>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</si>
  <si>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</si>
  <si>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</si>
  <si>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</si>
  <si>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</si>
  <si>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</si>
  <si>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</si>
  <si>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</si>
  <si>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</si>
  <si>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</si>
  <si>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</si>
  <si>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</si>
  <si>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</si>
  <si>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</si>
  <si>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</si>
  <si>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</si>
  <si>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</si>
  <si>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</si>
  <si>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</si>
  <si>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</si>
  <si>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</si>
  <si>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</si>
  <si>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</si>
  <si>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</si>
  <si>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</si>
  <si>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</si>
  <si>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</si>
  <si>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</si>
  <si>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</si>
  <si>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</si>
  <si>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</si>
  <si>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</si>
  <si>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</si>
  <si>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</si>
  <si>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</si>
  <si>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</si>
  <si>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</si>
  <si>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</si>
  <si>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</si>
  <si>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</si>
  <si>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</si>
  <si>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</si>
  <si>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</si>
  <si>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</si>
  <si>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</si>
  <si>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</si>
  <si>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</si>
  <si>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</si>
  <si>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</si>
  <si>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</si>
  <si>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</si>
  <si>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</si>
  <si>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</si>
  <si>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</si>
  <si>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</si>
  <si>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</si>
  <si>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</si>
  <si>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</si>
  <si>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</si>
  <si>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</si>
  <si>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</si>
  <si>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</si>
  <si>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</si>
  <si>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</si>
  <si>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</si>
  <si>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</si>
  <si>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</si>
  <si>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</si>
  <si>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</si>
  <si>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</si>
  <si>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</si>
  <si>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</si>
  <si>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</si>
  <si>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</si>
  <si>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</si>
  <si>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</si>
  <si>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</si>
  <si>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</si>
  <si>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</si>
  <si>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</si>
  <si>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</si>
  <si>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</si>
  <si>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</si>
  <si>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</si>
  <si>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</si>
  <si>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</si>
  <si>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</si>
  <si>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</si>
  <si>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</si>
  <si>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</si>
  <si>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</si>
  <si>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</si>
  <si>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</si>
  <si>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</si>
  <si>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</si>
  <si>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</si>
  <si>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</si>
  <si>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</si>
  <si>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</si>
  <si>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</si>
  <si>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</si>
  <si>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</si>
  <si>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</si>
  <si>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</si>
  <si>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</si>
  <si>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</si>
  <si>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</si>
  <si>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</si>
  <si>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</si>
  <si>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</si>
  <si>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</si>
  <si>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</si>
  <si>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</si>
  <si>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</si>
  <si>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</si>
  <si>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</si>
  <si>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</si>
  <si>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</si>
  <si>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</si>
  <si>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</si>
  <si>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</si>
  <si>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</si>
  <si>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</si>
  <si>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</si>
  <si>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</si>
  <si>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</si>
  <si>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</si>
  <si>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</si>
  <si>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</si>
  <si>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</si>
  <si>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</si>
  <si>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</si>
  <si>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</si>
  <si>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</si>
  <si>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</si>
  <si>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</si>
  <si>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</si>
  <si>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</si>
  <si>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</si>
  <si>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</si>
  <si>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</si>
  <si>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</si>
  <si>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</si>
  <si>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</si>
  <si>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</si>
  <si>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</si>
  <si>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</si>
  <si>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</si>
  <si>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</si>
  <si>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</si>
  <si>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</si>
  <si>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</si>
  <si>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</si>
  <si>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</si>
  <si>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</si>
  <si>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</si>
  <si>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</si>
  <si>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</si>
  <si>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</si>
  <si>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</si>
  <si>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</si>
  <si>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</si>
  <si>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</si>
  <si>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</si>
  <si>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</si>
  <si>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</si>
  <si>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</si>
  <si>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</si>
  <si>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</si>
  <si>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</si>
  <si>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</si>
  <si>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</si>
  <si>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</si>
  <si>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</si>
  <si>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</si>
  <si>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</si>
  <si>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</si>
  <si>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</si>
  <si>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</si>
  <si>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</si>
  <si>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</si>
  <si>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</si>
  <si>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</si>
  <si>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</si>
  <si>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</si>
  <si>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</si>
  <si>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</si>
  <si>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</si>
  <si>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</si>
  <si>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</si>
  <si>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</si>
  <si>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</si>
  <si>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</si>
  <si>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</si>
  <si>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</si>
  <si>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</si>
  <si>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</si>
  <si>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</si>
  <si>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</si>
  <si>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</si>
  <si>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</si>
  <si>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</si>
  <si>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</si>
  <si>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</si>
  <si>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</si>
  <si>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</si>
  <si>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</si>
  <si>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</si>
  <si>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</si>
  <si>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</si>
  <si>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</si>
  <si>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</si>
  <si>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</si>
  <si>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</si>
  <si>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</si>
  <si>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</si>
  <si>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</si>
  <si>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</si>
  <si>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</si>
  <si>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</si>
  <si>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</si>
  <si>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</si>
  <si>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</si>
  <si>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</si>
  <si>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</si>
  <si>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</si>
  <si>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</si>
  <si>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</si>
  <si>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</si>
  <si>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</si>
  <si>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</si>
  <si>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</si>
  <si>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</si>
  <si>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</si>
  <si>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</si>
  <si>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</si>
  <si>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</si>
  <si>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</si>
  <si>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</si>
  <si>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</si>
  <si>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</si>
  <si>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</si>
  <si>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</si>
  <si>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</si>
  <si>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</si>
  <si>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</si>
  <si>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</si>
  <si>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</si>
  <si>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</si>
  <si>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</si>
  <si>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</si>
  <si>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</si>
  <si>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</si>
  <si>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</si>
  <si>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</si>
  <si>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</si>
  <si>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</si>
  <si>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</si>
  <si>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</si>
  <si>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</si>
  <si>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</si>
  <si>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</si>
  <si>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</si>
  <si>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</si>
  <si>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</si>
  <si>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</si>
  <si>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</si>
  <si>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</si>
  <si>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</si>
  <si>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</si>
  <si>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</si>
  <si>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</si>
  <si>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</si>
  <si>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</si>
  <si>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</si>
  <si>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</si>
  <si>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</si>
  <si>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</si>
  <si>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</si>
  <si>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</si>
  <si>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</si>
  <si>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</si>
  <si>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</si>
  <si>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</si>
  <si>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</si>
  <si>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</si>
  <si>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</si>
  <si>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</si>
  <si>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</si>
  <si>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</si>
  <si>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</si>
  <si>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</si>
  <si>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</si>
  <si>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</si>
  <si>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</si>
  <si>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</si>
  <si>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</si>
  <si>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</si>
  <si>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</si>
  <si>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</si>
  <si>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</si>
  <si>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</si>
  <si>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</si>
  <si>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</si>
  <si>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</si>
  <si>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</si>
  <si>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</si>
  <si>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</si>
  <si>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</si>
  <si>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</si>
  <si>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</si>
  <si>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</si>
  <si>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</si>
  <si>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</si>
  <si>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</si>
  <si>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</si>
  <si>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</si>
  <si>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</si>
  <si>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</si>
  <si>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</si>
  <si>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</si>
  <si>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</si>
  <si>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</si>
  <si>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</si>
  <si>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</si>
  <si>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</si>
  <si>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</si>
  <si>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</si>
  <si>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</si>
  <si>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</si>
  <si>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</si>
  <si>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</si>
  <si>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</si>
  <si>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</si>
  <si>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</si>
  <si>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</si>
  <si>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</si>
  <si>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</si>
  <si>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</si>
  <si>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</si>
  <si>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</si>
  <si>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</si>
  <si>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</si>
  <si>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</si>
  <si>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</si>
  <si>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</si>
  <si>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</si>
  <si>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</si>
  <si>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</si>
  <si>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</si>
  <si>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</si>
  <si>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</si>
  <si>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</si>
  <si>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</si>
  <si>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</si>
  <si>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</si>
  <si>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</si>
  <si>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</si>
  <si>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</si>
  <si>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</si>
  <si>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</si>
  <si>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</si>
  <si>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</si>
  <si>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</si>
  <si>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</si>
  <si>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</si>
  <si>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</si>
  <si>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</si>
  <si>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</si>
  <si>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</si>
  <si>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</si>
  <si>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</si>
  <si>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</si>
  <si>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</si>
  <si>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</si>
  <si>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</si>
  <si>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</si>
  <si>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</si>
  <si>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</si>
  <si>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</si>
  <si>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</si>
  <si>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</si>
  <si>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</si>
  <si>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</si>
  <si>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</si>
  <si>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</si>
  <si>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</si>
  <si>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</si>
  <si>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</si>
  <si>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</si>
  <si>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</si>
  <si>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</si>
  <si>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</si>
  <si>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</si>
  <si>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</si>
  <si>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</si>
  <si>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</si>
  <si>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</si>
  <si>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</si>
  <si>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</si>
  <si>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</si>
  <si>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</si>
  <si>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</si>
  <si>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</si>
  <si>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</si>
  <si>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</si>
  <si>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</si>
  <si>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</si>
  <si>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</si>
  <si>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</si>
  <si>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</si>
  <si>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</si>
  <si>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</si>
  <si>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</si>
  <si>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</si>
  <si>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</si>
  <si>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</si>
  <si>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</si>
  <si>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</si>
  <si>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</si>
  <si>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</si>
  <si>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</si>
  <si>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</si>
  <si>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</si>
  <si>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</si>
  <si>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</si>
  <si>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</si>
  <si>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</si>
  <si>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</si>
  <si>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</si>
  <si>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</si>
  <si>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</si>
  <si>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</si>
  <si>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</si>
  <si>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</si>
  <si>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</si>
  <si>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</si>
  <si>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</si>
  <si>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</si>
  <si>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</si>
  <si>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</si>
  <si>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</si>
  <si>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</si>
  <si>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</si>
  <si>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</si>
  <si>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</si>
  <si>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</si>
  <si>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</si>
  <si>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</si>
  <si>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</si>
  <si>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</si>
  <si>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</si>
  <si>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</si>
  <si>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</si>
  <si>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</si>
  <si>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</si>
  <si>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</si>
  <si>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</si>
  <si>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</si>
  <si>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</si>
  <si>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</si>
  <si>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</si>
  <si>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</si>
  <si>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</si>
  <si>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</si>
  <si>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</si>
  <si>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</si>
  <si>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</si>
  <si>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</si>
  <si>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</si>
  <si>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</si>
  <si>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</si>
  <si>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</si>
  <si>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</si>
  <si>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</si>
  <si>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</si>
  <si>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</si>
  <si>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</si>
  <si>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</si>
  <si>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</si>
  <si>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</si>
  <si>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</si>
  <si>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</si>
  <si>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</si>
  <si>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</si>
  <si>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</si>
  <si>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</si>
  <si>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</si>
  <si>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</si>
  <si>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</si>
  <si>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</si>
  <si>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</si>
  <si>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</si>
  <si>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</si>
  <si>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</si>
  <si>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</si>
  <si>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</si>
  <si>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</si>
  <si>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</si>
  <si>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</si>
  <si>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</si>
  <si>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</si>
  <si>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</si>
  <si>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</si>
  <si>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</si>
  <si>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</si>
  <si>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</si>
  <si>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</si>
  <si>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</si>
  <si>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</si>
  <si>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</si>
  <si>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</si>
  <si>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</si>
  <si>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</si>
  <si>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</si>
  <si>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</si>
  <si>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</si>
  <si>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</si>
  <si>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</si>
  <si>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</si>
  <si>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</si>
  <si>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</si>
  <si>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</si>
  <si>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</si>
  <si>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</si>
  <si>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</si>
  <si>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</si>
  <si>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</si>
  <si>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</si>
  <si>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</si>
  <si>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</si>
  <si>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</si>
  <si>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</si>
  <si>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</si>
  <si>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</si>
  <si>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</si>
  <si>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</si>
  <si>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</si>
  <si>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</si>
  <si>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</si>
  <si>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</si>
  <si>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</si>
  <si>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</si>
  <si>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</si>
  <si>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</si>
  <si>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</si>
  <si>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</si>
  <si>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</si>
  <si>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</si>
  <si>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</si>
  <si>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</si>
  <si>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</si>
  <si>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</si>
  <si>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</si>
  <si>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</si>
  <si>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</si>
  <si>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</si>
  <si>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</si>
  <si>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</si>
  <si>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</si>
  <si>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</si>
  <si>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</si>
  <si>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</si>
  <si>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</si>
  <si>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</si>
  <si>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</si>
  <si>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</si>
  <si>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</si>
  <si>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</si>
  <si>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</si>
  <si>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</si>
  <si>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</si>
  <si>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</si>
  <si>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</si>
  <si>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</si>
  <si>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</si>
  <si>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</si>
  <si>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</si>
  <si>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</si>
  <si>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</si>
  <si>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</si>
  <si>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</si>
  <si>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</si>
  <si>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</si>
  <si>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</si>
  <si>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</si>
  <si>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</si>
  <si>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</si>
  <si>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</si>
  <si>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</si>
  <si>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</si>
  <si>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</si>
  <si>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</si>
  <si>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</si>
  <si>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</si>
  <si>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</si>
  <si>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</si>
  <si>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</si>
  <si>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</si>
  <si>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</si>
  <si>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</si>
  <si>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</si>
  <si>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</si>
  <si>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</si>
  <si>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</si>
  <si>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</si>
  <si>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</si>
  <si>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</si>
  <si>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</si>
  <si>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</si>
  <si>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</si>
  <si>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</si>
  <si>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</si>
  <si>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</si>
  <si>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</si>
  <si>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</si>
  <si>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</si>
  <si>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</si>
  <si>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</si>
  <si>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</si>
  <si>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</si>
  <si>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</si>
  <si>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</si>
  <si>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</si>
  <si>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</si>
  <si>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</si>
  <si>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</si>
  <si>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</si>
  <si>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</si>
  <si>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</si>
  <si>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</si>
  <si>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</si>
  <si>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</si>
  <si>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</si>
  <si>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</si>
  <si>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</si>
  <si>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</si>
  <si>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</si>
  <si>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</si>
  <si>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</si>
  <si>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</si>
  <si>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</si>
  <si>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</si>
  <si>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</si>
  <si>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</si>
  <si>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</si>
  <si>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</si>
  <si>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</si>
  <si>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</si>
  <si>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</si>
  <si>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</si>
  <si>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</si>
  <si>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</si>
  <si>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</si>
  <si>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</si>
  <si>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</si>
  <si>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</si>
  <si>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</si>
  <si>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</si>
  <si>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</si>
  <si>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</si>
  <si>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</si>
  <si>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</si>
  <si>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</si>
  <si>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</si>
  <si>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</si>
  <si>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</si>
  <si>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</si>
  <si>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</si>
  <si>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</si>
  <si>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</si>
  <si>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</si>
  <si>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</si>
  <si>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</si>
  <si>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</si>
  <si>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</si>
  <si>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</si>
  <si>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</si>
  <si>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</si>
  <si>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</si>
  <si>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</si>
  <si>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</si>
  <si>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</si>
  <si>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</si>
  <si>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</si>
  <si>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</si>
  <si>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</si>
  <si>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</si>
  <si>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</si>
  <si>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</si>
  <si>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</si>
  <si>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</si>
  <si>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</si>
  <si>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</si>
  <si>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</si>
  <si>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</si>
  <si>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</si>
  <si>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</si>
  <si>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</si>
  <si>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</si>
  <si>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</si>
  <si>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</si>
  <si>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</si>
  <si>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</si>
  <si>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</si>
  <si>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</si>
  <si>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</si>
  <si>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</si>
  <si>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</si>
  <si>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</si>
  <si>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</si>
  <si>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</si>
  <si>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</si>
  <si>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</si>
  <si>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</si>
  <si>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</si>
  <si>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</si>
  <si>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</si>
  <si>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</si>
  <si>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</si>
  <si>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</si>
  <si>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</si>
  <si>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</si>
  <si>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</si>
  <si>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</si>
  <si>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</si>
  <si>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</si>
  <si>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</si>
  <si>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</si>
  <si>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</si>
  <si>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</si>
  <si>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</si>
  <si>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</si>
  <si>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</si>
  <si>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</si>
  <si>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</si>
  <si>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</si>
  <si>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</si>
  <si>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</si>
  <si>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</si>
  <si>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</si>
  <si>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</si>
  <si>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</si>
  <si>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</si>
  <si>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</si>
  <si>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</si>
  <si>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</si>
  <si>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</si>
  <si>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</si>
  <si>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</si>
  <si>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</si>
  <si>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</si>
  <si>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</si>
  <si>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</si>
  <si>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</si>
  <si>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</si>
  <si>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</si>
  <si>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</si>
  <si>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</si>
  <si>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</si>
  <si>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</si>
  <si>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</si>
  <si>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</si>
  <si>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</si>
  <si>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</si>
  <si>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</si>
  <si>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</si>
  <si>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</si>
  <si>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</si>
  <si>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</si>
  <si>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</si>
  <si>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</si>
  <si>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</si>
  <si>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</si>
  <si>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</si>
  <si>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</si>
  <si>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</si>
  <si>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</si>
  <si>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</si>
  <si>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</si>
  <si>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</si>
  <si>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</si>
  <si>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</si>
  <si>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</si>
  <si>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</si>
  <si>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</si>
  <si>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</si>
  <si>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</si>
  <si>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</si>
  <si>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</si>
  <si>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</si>
  <si>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</si>
  <si>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</si>
  <si>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</si>
  <si>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</si>
  <si>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</si>
  <si>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</si>
  <si>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</si>
  <si>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</si>
  <si>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</si>
  <si>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</si>
  <si>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</si>
  <si>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</si>
  <si>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</si>
  <si>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</si>
  <si>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</si>
  <si>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</si>
  <si>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</si>
  <si>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</si>
  <si>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</si>
  <si>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</si>
  <si>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</si>
  <si>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</si>
  <si>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</si>
  <si>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</si>
  <si>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</si>
  <si>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</si>
  <si>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</si>
  <si>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</si>
  <si>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</si>
  <si>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</si>
  <si>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</si>
  <si>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</si>
  <si>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</si>
  <si>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</si>
  <si>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</si>
  <si>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</si>
  <si>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</si>
  <si>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</si>
  <si>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</si>
  <si>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</si>
  <si>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</si>
  <si>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</si>
  <si>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</si>
  <si>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</si>
  <si>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</si>
  <si>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</si>
  <si>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</si>
  <si>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</si>
  <si>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</si>
  <si>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</si>
  <si>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</si>
  <si>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</si>
  <si>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</si>
  <si>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</si>
  <si>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</si>
  <si>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</si>
  <si>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</si>
  <si>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</si>
  <si>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</si>
  <si>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</si>
  <si>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</si>
  <si>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</si>
  <si>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</si>
  <si>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</si>
  <si>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</si>
  <si>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</si>
  <si>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</si>
  <si>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</si>
  <si>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</si>
  <si>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</si>
  <si>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</si>
  <si>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</si>
  <si>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</si>
  <si>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</si>
  <si>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</si>
  <si>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</si>
  <si>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</si>
  <si>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</si>
  <si>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</si>
  <si>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</si>
  <si>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</si>
  <si>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</si>
  <si>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</si>
  <si>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</si>
  <si>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</si>
  <si>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</si>
  <si>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</si>
  <si>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</si>
  <si>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</si>
  <si>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</si>
  <si>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</si>
  <si>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</si>
  <si>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</si>
  <si>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</si>
  <si>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</si>
  <si>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</si>
  <si>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</si>
  <si>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</si>
  <si>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</si>
  <si>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</si>
  <si>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</si>
  <si>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</si>
  <si>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</si>
  <si>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</si>
  <si>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</si>
  <si>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</si>
  <si>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</si>
  <si>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</si>
  <si>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</si>
  <si>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</si>
  <si>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</si>
  <si>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</si>
  <si>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</si>
  <si>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</si>
  <si>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</si>
  <si>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</si>
  <si>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</si>
  <si>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</si>
  <si>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</si>
  <si>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</si>
  <si>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</si>
  <si>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</si>
  <si>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</si>
  <si>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</si>
  <si>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</si>
  <si>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</si>
  <si>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</si>
  <si>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</si>
  <si>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</si>
  <si>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</si>
  <si>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</si>
  <si>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</si>
  <si>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</si>
  <si>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</si>
  <si>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</si>
  <si>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</si>
  <si>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</si>
  <si>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</si>
  <si>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</si>
  <si>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</si>
  <si>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</si>
  <si>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</si>
  <si>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</si>
  <si>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</si>
  <si>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</si>
  <si>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</si>
  <si>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</si>
  <si>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</si>
  <si>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</si>
  <si>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</si>
  <si>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</si>
  <si>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</si>
  <si>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</si>
  <si>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</si>
  <si>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</si>
  <si>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</si>
  <si>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</si>
  <si>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</si>
  <si>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</si>
  <si>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</si>
  <si>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</si>
  <si>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</si>
  <si>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</si>
  <si>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</si>
  <si>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</si>
  <si>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</si>
  <si>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</si>
  <si>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</si>
  <si>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</si>
  <si>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</si>
  <si>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</si>
  <si>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</si>
  <si>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</si>
  <si>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</si>
  <si>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</si>
  <si>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</si>
  <si>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</si>
  <si>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</si>
  <si>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</si>
  <si>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</si>
  <si>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</si>
  <si>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</si>
  <si>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</si>
  <si>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</si>
  <si>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</si>
  <si>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</si>
  <si>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</si>
  <si>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</si>
  <si>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</si>
  <si>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</si>
  <si>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</si>
  <si>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</si>
  <si>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</si>
  <si>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</si>
  <si>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</si>
  <si>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</si>
  <si>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</si>
  <si>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</si>
  <si>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</si>
  <si>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</si>
  <si>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</si>
  <si>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</si>
  <si>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</si>
  <si>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</si>
  <si>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</si>
  <si>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</si>
  <si>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</si>
  <si>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</si>
  <si>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</si>
  <si>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</si>
  <si>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</si>
  <si>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</si>
  <si>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</si>
  <si>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</si>
  <si>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</si>
  <si>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</si>
  <si>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</si>
  <si>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</si>
  <si>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</si>
  <si>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</si>
  <si>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</si>
  <si>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</si>
  <si>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</si>
  <si>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</si>
  <si>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</si>
  <si>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</si>
  <si>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</si>
  <si>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</si>
  <si>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</si>
  <si>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</si>
  <si>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</si>
  <si>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</si>
  <si>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</si>
  <si>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</si>
  <si>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</si>
  <si>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</si>
  <si>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</si>
  <si>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</si>
  <si>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</si>
  <si>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</si>
  <si>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</si>
  <si>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</si>
  <si>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</si>
  <si>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</si>
  <si>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</si>
  <si>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</si>
  <si>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</si>
  <si>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</si>
  <si>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</si>
  <si>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</si>
  <si>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</si>
  <si>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</si>
  <si>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</si>
  <si>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</si>
  <si>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</si>
  <si>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</si>
  <si>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</si>
  <si>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</si>
  <si>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</si>
  <si>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</si>
  <si>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</si>
  <si>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</si>
  <si>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</si>
  <si>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</si>
  <si>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</si>
  <si>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</si>
  <si>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</si>
  <si>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</si>
  <si>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</si>
  <si>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</si>
  <si>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</si>
  <si>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</si>
  <si>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</si>
  <si>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</si>
  <si>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</si>
  <si>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</si>
  <si>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</si>
  <si>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</si>
  <si>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</si>
  <si>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</si>
  <si>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</si>
  <si>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</si>
  <si>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</si>
  <si>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</si>
  <si>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</si>
  <si>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</si>
  <si>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</si>
  <si>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</si>
  <si>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</si>
  <si>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</si>
  <si>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</si>
  <si>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</si>
  <si>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</si>
  <si>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</si>
  <si>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</si>
  <si>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</si>
  <si>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</si>
  <si>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</si>
  <si>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</si>
  <si>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</si>
  <si>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</si>
  <si>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</si>
  <si>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</si>
  <si>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</si>
  <si>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</si>
  <si>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</si>
  <si>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</si>
  <si>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</si>
  <si>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</si>
  <si>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</si>
  <si>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</si>
  <si>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</si>
  <si>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</si>
  <si>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</si>
  <si>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</si>
  <si>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</si>
  <si>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</si>
  <si>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</si>
  <si>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</si>
  <si>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</si>
  <si>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</si>
  <si>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</si>
  <si>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</si>
  <si>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</si>
  <si>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</si>
  <si>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</si>
  <si>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</si>
  <si>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</si>
  <si>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</si>
  <si>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</si>
  <si>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</si>
  <si>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</si>
  <si>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</si>
  <si>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</si>
  <si>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</si>
  <si>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</si>
  <si>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</si>
  <si>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</si>
  <si>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</si>
  <si>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</si>
  <si>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</si>
  <si>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</si>
  <si>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</si>
  <si>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</si>
  <si>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</si>
  <si>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</si>
  <si>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</si>
  <si>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</si>
  <si>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</si>
  <si>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</si>
  <si>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</si>
  <si>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</si>
  <si>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</si>
  <si>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</si>
  <si>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</si>
  <si>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</si>
  <si>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</si>
  <si>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</si>
  <si>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</si>
  <si>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</si>
  <si>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</si>
  <si>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</si>
  <si>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</si>
  <si>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</si>
  <si>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</si>
  <si>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</si>
  <si>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</si>
  <si>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</si>
  <si>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</si>
  <si>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</si>
  <si>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</si>
  <si>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</si>
  <si>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</si>
  <si>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</si>
  <si>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</si>
  <si>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</si>
  <si>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</si>
  <si>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</si>
  <si>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</si>
  <si>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</si>
  <si>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</si>
  <si>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</si>
  <si>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</si>
  <si>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</si>
  <si>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</si>
  <si>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</si>
  <si>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</si>
  <si>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</si>
  <si>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</si>
  <si>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</si>
  <si>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</si>
  <si>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</si>
  <si>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</si>
  <si>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</si>
  <si>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</si>
  <si>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</si>
  <si>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</si>
  <si>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</si>
  <si>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</si>
  <si>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</si>
  <si>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</si>
  <si>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</si>
  <si>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</si>
  <si>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</si>
  <si>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</si>
  <si>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</si>
  <si>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</si>
  <si>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</si>
  <si>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</si>
  <si>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</si>
  <si>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</si>
  <si>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</si>
  <si>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</si>
  <si>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</si>
  <si>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</si>
  <si>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</si>
  <si>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</si>
  <si>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</si>
  <si>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</si>
  <si>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</si>
  <si>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</si>
  <si>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</si>
  <si>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</si>
  <si>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</si>
  <si>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</si>
  <si>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</si>
  <si>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</si>
  <si>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</si>
  <si>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</si>
  <si>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</si>
  <si>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</si>
  <si>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</si>
  <si>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</si>
  <si>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</si>
  <si>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</si>
  <si>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</si>
  <si>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</si>
  <si>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</si>
  <si>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</si>
  <si>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</si>
  <si>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</si>
  <si>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</si>
  <si>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</si>
  <si>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</si>
  <si>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</si>
  <si>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</si>
  <si>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</si>
  <si>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</si>
  <si>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</si>
  <si>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</si>
  <si>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</si>
  <si>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</si>
  <si>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</si>
  <si>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</si>
  <si>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</si>
  <si>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</si>
  <si>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</si>
  <si>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</si>
  <si>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</si>
  <si>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</si>
  <si>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</si>
  <si>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</si>
  <si>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</si>
  <si>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</si>
  <si>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</si>
  <si>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</si>
  <si>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</si>
  <si>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</si>
  <si>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</si>
  <si>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</si>
  <si>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</si>
  <si>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</si>
  <si>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</si>
  <si>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</si>
  <si>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</si>
  <si>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</si>
  <si>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</si>
  <si>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</si>
  <si>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</si>
  <si>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</si>
  <si>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</si>
  <si>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</si>
  <si>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</si>
  <si>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</si>
  <si>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</si>
  <si>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</si>
  <si>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</si>
  <si>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</si>
  <si>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</si>
  <si>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</si>
  <si>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</si>
  <si>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</si>
  <si>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</si>
  <si>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</si>
  <si>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</si>
  <si>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</si>
  <si>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</si>
  <si>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</si>
  <si>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</si>
  <si>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</si>
  <si>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</si>
  <si>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</si>
  <si>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</si>
  <si>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</si>
  <si>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</si>
  <si>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</si>
  <si>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</si>
  <si>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</si>
  <si>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</si>
  <si>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</si>
  <si>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</si>
  <si>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</si>
  <si>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</si>
  <si>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</si>
  <si>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</si>
  <si>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</si>
  <si>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</si>
  <si>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</si>
  <si>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</si>
  <si>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</si>
  <si>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</si>
  <si>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</si>
  <si>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</si>
  <si>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</si>
  <si>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</si>
  <si>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</si>
  <si>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</si>
  <si>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</si>
  <si>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</si>
  <si>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</si>
  <si>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</si>
  <si>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</si>
  <si>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</si>
  <si>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</si>
  <si>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</si>
  <si>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</si>
  <si>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</si>
  <si>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</si>
  <si>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</si>
  <si>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</si>
  <si>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</si>
  <si>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</si>
  <si>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</si>
  <si>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</si>
  <si>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</si>
  <si>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</si>
  <si>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</si>
  <si>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</si>
  <si>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</si>
  <si>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</si>
  <si>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</si>
  <si>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</si>
  <si>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</si>
  <si>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</si>
  <si>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</si>
  <si>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</si>
  <si>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</si>
  <si>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</si>
  <si>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</si>
  <si>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</si>
  <si>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</si>
  <si>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</si>
  <si>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</si>
  <si>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</si>
  <si>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</si>
  <si>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</si>
  <si>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</si>
  <si>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</si>
  <si>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</si>
  <si>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</si>
  <si>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</si>
  <si>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</si>
  <si>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</si>
  <si>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</si>
  <si>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</si>
  <si>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</si>
  <si>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</si>
  <si>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</si>
  <si>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</si>
  <si>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</si>
  <si>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</si>
  <si>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</si>
  <si>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</si>
  <si>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</si>
  <si>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</si>
  <si>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</si>
  <si>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</si>
  <si>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</si>
  <si>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</si>
  <si>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</si>
  <si>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</si>
  <si>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</si>
  <si>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</si>
  <si>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</si>
  <si>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</si>
  <si>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</si>
  <si>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</si>
  <si>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</si>
  <si>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</si>
  <si>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</si>
  <si>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</si>
  <si>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</si>
  <si>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</si>
  <si>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</si>
  <si>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</si>
  <si>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</si>
  <si>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</si>
  <si>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</si>
  <si>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</si>
  <si>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</si>
  <si>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</si>
  <si>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</si>
  <si>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</si>
  <si>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</si>
  <si>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</si>
  <si>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</si>
  <si>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</si>
  <si>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</si>
  <si>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</si>
  <si>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</si>
  <si>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</si>
  <si>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</si>
  <si>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</si>
  <si>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</si>
  <si>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</si>
  <si>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</si>
  <si>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</si>
  <si>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</si>
  <si>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</si>
  <si>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</si>
  <si>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</si>
  <si>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</si>
  <si>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</si>
  <si>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</si>
  <si>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</si>
  <si>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</si>
  <si>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</si>
  <si>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</si>
  <si>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</si>
  <si>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</si>
  <si>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</si>
  <si>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</si>
  <si>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</si>
  <si>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</si>
  <si>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</si>
  <si>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</si>
  <si>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</si>
  <si>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</si>
  <si>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</si>
  <si>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</si>
  <si>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</si>
  <si>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</si>
  <si>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</si>
  <si>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</si>
  <si>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</si>
  <si>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</si>
  <si>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</si>
  <si>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</si>
  <si>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</si>
  <si>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</si>
  <si>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</si>
  <si>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</si>
  <si>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</si>
  <si>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</si>
  <si>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</si>
  <si>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</si>
  <si>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</si>
  <si>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</si>
  <si>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</si>
  <si>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</si>
  <si>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</si>
  <si>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</si>
  <si>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</si>
  <si>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</si>
  <si>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</si>
  <si>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</si>
  <si>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</si>
  <si>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</si>
  <si>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</si>
  <si>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</si>
  <si>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</si>
  <si>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</si>
  <si>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</si>
  <si>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</si>
  <si>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</si>
  <si>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</si>
  <si>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</si>
  <si>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</si>
  <si>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</si>
  <si>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</si>
  <si>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</si>
  <si>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</si>
  <si>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</si>
  <si>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</si>
  <si>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</si>
  <si>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</si>
  <si>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</si>
  <si>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</si>
  <si>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</si>
  <si>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</si>
  <si>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</si>
  <si>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</si>
  <si>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</si>
  <si>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</si>
  <si>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</si>
  <si>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</si>
  <si>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</si>
  <si>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</si>
  <si>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</si>
  <si>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</si>
  <si>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</si>
  <si>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</si>
  <si>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</si>
  <si>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</si>
  <si>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</si>
  <si>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</si>
  <si>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</si>
  <si>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</si>
  <si>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</si>
  <si>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</si>
  <si>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</si>
  <si>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</si>
  <si>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</si>
  <si>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</si>
  <si>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</si>
  <si>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</si>
  <si>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</si>
  <si>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</si>
  <si>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</si>
  <si>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</si>
  <si>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</si>
  <si>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</si>
  <si>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</si>
  <si>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</si>
  <si>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</si>
  <si>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</si>
  <si>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</si>
  <si>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</si>
  <si>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</si>
  <si>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</si>
  <si>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</si>
  <si>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</si>
  <si>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</si>
  <si>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</si>
  <si>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</si>
  <si>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</si>
  <si>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</si>
  <si>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</si>
  <si>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</si>
  <si>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</si>
  <si>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</si>
  <si>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</si>
  <si>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</si>
  <si>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</si>
  <si>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</si>
  <si>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</si>
  <si>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</si>
  <si>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</si>
  <si>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</si>
  <si>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</si>
  <si>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</si>
  <si>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</si>
  <si>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</si>
  <si>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</si>
  <si>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</si>
  <si>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</si>
  <si>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</si>
  <si>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</si>
  <si>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</si>
  <si>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</si>
  <si>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</si>
  <si>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</si>
  <si>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</si>
  <si>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</si>
  <si>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</si>
  <si>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</si>
  <si>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</si>
  <si>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</si>
  <si>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</si>
  <si>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</si>
  <si>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</si>
  <si>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</si>
  <si>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</si>
  <si>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</si>
  <si>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</si>
  <si>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</si>
  <si>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</si>
  <si>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</si>
  <si>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</si>
  <si>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</si>
  <si>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</si>
  <si>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</si>
  <si>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</si>
  <si>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</si>
  <si>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</si>
  <si>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</si>
  <si>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</si>
  <si>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</si>
  <si>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</si>
  <si>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</si>
  <si>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</si>
  <si>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</si>
  <si>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</si>
  <si>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</si>
  <si>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</si>
  <si>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</si>
  <si>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</si>
  <si>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</si>
  <si>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</si>
  <si>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</si>
  <si>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</si>
  <si>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</si>
  <si>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</si>
  <si>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</si>
  <si>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</si>
  <si>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</si>
  <si>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</si>
  <si>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</si>
  <si>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</si>
  <si>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</si>
  <si>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</si>
  <si>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</si>
  <si>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</si>
  <si>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</si>
  <si>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</si>
  <si>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</si>
  <si>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</si>
  <si>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</si>
  <si>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</si>
  <si>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</si>
  <si>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</si>
  <si>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</si>
  <si>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</si>
  <si>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</si>
  <si>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</si>
  <si>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</si>
  <si>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</si>
  <si>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</si>
  <si>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</si>
  <si>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</si>
  <si>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</si>
  <si>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</si>
  <si>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</si>
  <si>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</si>
  <si>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</si>
  <si>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</si>
  <si>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</si>
  <si>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</si>
  <si>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</si>
  <si>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</si>
  <si>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</si>
  <si>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</si>
  <si>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</si>
  <si>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</si>
  <si>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</si>
  <si>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</si>
  <si>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</si>
  <si>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</si>
  <si>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</si>
  <si>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</si>
  <si>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</si>
  <si>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</si>
  <si>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</si>
  <si>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</si>
  <si>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</si>
  <si>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</si>
  <si>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</si>
  <si>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</si>
  <si>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</si>
  <si>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</si>
  <si>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</si>
  <si>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</si>
  <si>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</si>
  <si>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</si>
  <si>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</si>
  <si>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</si>
  <si>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</si>
  <si>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</si>
  <si>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</si>
  <si>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</si>
  <si>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</si>
  <si>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</si>
  <si>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</si>
  <si>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</si>
  <si>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</si>
  <si>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</si>
  <si>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</si>
  <si>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</si>
  <si>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</si>
  <si>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</si>
  <si>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</si>
  <si>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</si>
  <si>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</si>
  <si>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</si>
  <si>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</si>
  <si>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</si>
  <si>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</si>
  <si>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</si>
  <si>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</si>
  <si>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</si>
  <si>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</si>
  <si>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</si>
  <si>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</si>
  <si>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</si>
  <si>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</si>
  <si>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</si>
  <si>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</si>
  <si>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</si>
  <si>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</si>
  <si>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</si>
  <si>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</si>
  <si>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</si>
  <si>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</si>
  <si>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</si>
  <si>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</si>
  <si>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</si>
  <si>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</si>
  <si>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</si>
  <si>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</si>
  <si>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</si>
  <si>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</si>
  <si>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</si>
  <si>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</si>
  <si>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</si>
  <si>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</si>
  <si>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</si>
  <si>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</si>
  <si>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</si>
  <si>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</si>
  <si>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</si>
  <si>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</si>
  <si>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</si>
  <si>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</si>
  <si>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</si>
  <si>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</si>
  <si>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</si>
  <si>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</si>
  <si>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</si>
  <si>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</si>
  <si>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</si>
  <si>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</si>
  <si>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</si>
  <si>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</si>
  <si>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</si>
  <si>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</si>
  <si>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</si>
  <si>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</si>
  <si>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</si>
  <si>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</si>
  <si>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</si>
  <si>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</si>
  <si>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</si>
  <si>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</si>
  <si>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</si>
  <si>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</si>
  <si>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</si>
  <si>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</si>
  <si>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</si>
  <si>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</si>
  <si>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</si>
  <si>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</si>
  <si>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</si>
  <si>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</si>
  <si>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</si>
  <si>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</si>
  <si>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</si>
  <si>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</si>
  <si>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</si>
  <si>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</si>
  <si>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</si>
  <si>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</si>
  <si>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</si>
  <si>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</si>
  <si>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</si>
  <si>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</si>
  <si>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</si>
  <si>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</si>
  <si>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</si>
  <si>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</si>
  <si>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</si>
  <si>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</si>
  <si>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</si>
  <si>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</si>
  <si>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</si>
  <si>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</si>
  <si>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</si>
  <si>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</si>
  <si>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</si>
  <si>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</si>
  <si>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</si>
  <si>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</si>
  <si>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</si>
  <si>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</si>
  <si>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</si>
  <si>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</si>
  <si>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</si>
  <si>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</si>
  <si>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</si>
  <si>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</si>
  <si>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</si>
  <si>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</si>
  <si>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</si>
  <si>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</si>
  <si>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</si>
  <si>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</si>
  <si>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</si>
  <si>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</si>
  <si>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</si>
  <si>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</si>
  <si>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</si>
  <si>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</si>
  <si>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</si>
  <si>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</si>
  <si>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</si>
  <si>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</si>
  <si>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</si>
  <si>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</si>
  <si>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</si>
  <si>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</si>
  <si>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</si>
  <si>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</si>
  <si>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</si>
  <si>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</si>
  <si>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</si>
  <si>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</si>
  <si>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</si>
  <si>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</si>
  <si>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</si>
  <si>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</si>
  <si>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</si>
  <si>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</si>
  <si>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</si>
  <si>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</si>
  <si>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</si>
  <si>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</si>
  <si>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</si>
  <si>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</si>
  <si>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</si>
  <si>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</si>
  <si>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</si>
  <si>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</si>
  <si>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</si>
  <si>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</si>
  <si>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</si>
  <si>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</si>
  <si>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</si>
  <si>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</si>
  <si>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</si>
  <si>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</si>
  <si>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</si>
  <si>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</si>
  <si>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</si>
  <si>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</si>
  <si>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</si>
  <si>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</si>
  <si>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</si>
  <si>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</si>
  <si>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</si>
  <si>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</si>
  <si>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</si>
  <si>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</si>
  <si>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</si>
  <si>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</si>
  <si>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</si>
  <si>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</si>
  <si>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</si>
  <si>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</si>
  <si>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</si>
  <si>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</si>
  <si>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</si>
  <si>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</si>
  <si>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</si>
  <si>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</si>
  <si>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</si>
  <si>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</si>
  <si>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</si>
  <si>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</si>
  <si>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</si>
  <si>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</si>
  <si>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</si>
  <si>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</si>
  <si>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</si>
  <si>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</si>
  <si>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</si>
  <si>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</si>
  <si>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</si>
  <si>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</si>
  <si>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</si>
  <si>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</si>
  <si>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</si>
  <si>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</si>
  <si>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</si>
  <si>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</si>
  <si>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</si>
  <si>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</si>
  <si>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</si>
  <si>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</si>
  <si>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</si>
  <si>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</si>
  <si>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</si>
  <si>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</si>
  <si>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</si>
  <si>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</si>
  <si>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</si>
  <si>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</si>
  <si>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</si>
  <si>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</si>
  <si>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</si>
  <si>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</si>
  <si>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</si>
  <si>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</si>
  <si>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</si>
  <si>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</si>
  <si>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</si>
  <si>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</si>
  <si>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</si>
  <si>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</si>
  <si>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</si>
  <si>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</si>
  <si>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</si>
  <si>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</si>
  <si>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</si>
  <si>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</si>
  <si>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</si>
  <si>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</si>
  <si>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</si>
  <si>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</si>
  <si>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</si>
  <si>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</si>
  <si>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</si>
  <si>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</si>
  <si>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</si>
  <si>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</si>
  <si>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</si>
  <si>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</si>
  <si>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</si>
  <si>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</si>
  <si>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</si>
  <si>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</si>
  <si>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</si>
  <si>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</si>
  <si>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</si>
  <si>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</si>
  <si>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</si>
  <si>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</si>
  <si>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</si>
  <si>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</si>
  <si>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</si>
  <si>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</si>
  <si>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</si>
  <si>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</si>
  <si>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</si>
  <si>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</si>
  <si>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</si>
  <si>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</si>
  <si>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</si>
  <si>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</si>
  <si>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</si>
  <si>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</si>
  <si>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</si>
  <si>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</si>
  <si>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</si>
  <si>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</si>
  <si>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</si>
  <si>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</si>
  <si>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</si>
  <si>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</si>
  <si>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</si>
  <si>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</si>
  <si>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</si>
  <si>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</si>
  <si>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</si>
  <si>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</si>
  <si>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</si>
  <si>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</si>
  <si>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</si>
  <si>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</si>
  <si>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</si>
  <si>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</si>
  <si>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</si>
  <si>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</si>
  <si>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</si>
  <si>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</si>
  <si>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</si>
  <si>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</si>
  <si>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</si>
  <si>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</si>
  <si>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</si>
  <si>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</si>
  <si>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</si>
  <si>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</si>
  <si>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</si>
  <si>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</si>
  <si>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</si>
  <si>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</si>
  <si>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</si>
  <si>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</si>
  <si>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</si>
  <si>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</si>
  <si>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</si>
  <si>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</si>
  <si>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</si>
  <si>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</si>
  <si>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</si>
  <si>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</si>
  <si>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</si>
  <si>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</si>
  <si>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</si>
  <si>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</si>
  <si>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</si>
  <si>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</si>
  <si>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</si>
  <si>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</si>
  <si>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</si>
  <si>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</si>
  <si>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</si>
  <si>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</si>
  <si>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</si>
  <si>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</si>
  <si>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</si>
  <si>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</si>
  <si>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</si>
  <si>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</si>
  <si>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</si>
  <si>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</si>
  <si>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</si>
  <si>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</si>
  <si>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</si>
  <si>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</si>
  <si>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</si>
  <si>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</si>
  <si>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</si>
  <si>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</si>
  <si>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</si>
  <si>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</si>
  <si>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</si>
  <si>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</si>
  <si>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</si>
  <si>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</si>
  <si>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</si>
  <si>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</si>
  <si>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</si>
  <si>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</si>
  <si>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</si>
  <si>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</si>
  <si>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</si>
  <si>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</si>
  <si>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</si>
  <si>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</si>
  <si>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</si>
  <si>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</si>
  <si>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</si>
  <si>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</si>
  <si>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</si>
  <si>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</si>
  <si>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</si>
  <si>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</si>
  <si>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</si>
  <si>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</si>
  <si>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</si>
  <si>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</si>
  <si>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</si>
  <si>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</si>
  <si>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</si>
  <si>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</si>
  <si>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</si>
  <si>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</si>
  <si>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</si>
  <si>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</si>
  <si>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</si>
  <si>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</si>
  <si>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</si>
  <si>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</si>
  <si>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</si>
  <si>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</si>
  <si>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</si>
  <si>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</si>
  <si>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</si>
  <si>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</si>
  <si>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</si>
  <si>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</si>
  <si>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</si>
  <si>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</si>
  <si>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</si>
  <si>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</si>
  <si>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</si>
  <si>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</si>
  <si>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</si>
  <si>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</si>
  <si>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</si>
  <si>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</si>
  <si>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</si>
  <si>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</si>
  <si>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</si>
  <si>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</si>
  <si>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</si>
  <si>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</si>
  <si>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</si>
  <si>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</si>
  <si>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</si>
  <si>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</si>
  <si>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</si>
  <si>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</si>
  <si>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</si>
  <si>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</si>
  <si>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</si>
  <si>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</si>
  <si>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</si>
  <si>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</si>
  <si>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</si>
  <si>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</si>
  <si>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</si>
  <si>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</si>
  <si>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</si>
  <si>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</si>
  <si>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</si>
  <si>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</si>
  <si>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</si>
  <si>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</si>
  <si>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</si>
  <si>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</si>
  <si>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</si>
  <si>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</si>
  <si>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</si>
  <si>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</si>
  <si>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</si>
  <si>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</si>
  <si>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</si>
  <si>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</si>
  <si>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</si>
  <si>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</si>
  <si>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</si>
  <si>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</si>
  <si>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</si>
  <si>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</si>
  <si>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</si>
  <si>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</si>
  <si>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</si>
  <si>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</si>
  <si>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</si>
  <si>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</si>
  <si>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</si>
  <si>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</si>
  <si>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</si>
  <si>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</si>
  <si>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</si>
  <si>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</si>
  <si>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</si>
  <si>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</si>
  <si>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</si>
  <si>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</si>
  <si>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</si>
  <si>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</si>
  <si>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</si>
  <si>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</si>
  <si>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</si>
  <si>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</si>
  <si>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</si>
  <si>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</si>
  <si>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</si>
  <si>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</si>
  <si>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</si>
  <si>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</si>
  <si>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</si>
  <si>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</si>
  <si>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</si>
  <si>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</si>
  <si>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</si>
  <si>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</si>
  <si>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</si>
  <si>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</si>
  <si>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</si>
  <si>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</si>
  <si>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</si>
  <si>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</si>
  <si>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</si>
  <si>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</si>
  <si>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</si>
  <si>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</si>
  <si>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</si>
  <si>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</si>
  <si>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</si>
  <si>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</si>
  <si>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</si>
  <si>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</si>
  <si>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</si>
  <si>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</si>
  <si>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</si>
  <si>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</si>
  <si>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</si>
  <si>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</si>
  <si>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</si>
  <si>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</si>
  <si>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</si>
  <si>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</si>
  <si>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</si>
  <si>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</si>
  <si>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</si>
  <si>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</si>
  <si>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</si>
  <si>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</si>
  <si>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</si>
  <si>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</si>
  <si>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</si>
  <si>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</si>
  <si>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</si>
  <si>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</si>
  <si>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</si>
  <si>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</si>
  <si>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</si>
  <si>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</si>
  <si>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</si>
  <si>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</si>
  <si>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</si>
  <si>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</si>
  <si>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</si>
  <si>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</si>
  <si>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</si>
  <si>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</si>
  <si>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</si>
  <si>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</si>
  <si>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</si>
  <si>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</si>
  <si>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</si>
  <si>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</si>
  <si>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</si>
  <si>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</si>
  <si>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</si>
  <si>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</si>
  <si>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</si>
  <si>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</si>
  <si>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</si>
  <si>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</si>
  <si>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</si>
  <si>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</si>
  <si>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</si>
  <si>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</si>
  <si>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</si>
  <si>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</si>
  <si>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</si>
  <si>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</si>
  <si>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</si>
  <si>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</si>
  <si>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</si>
  <si>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</si>
  <si>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</si>
  <si>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</si>
  <si>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</si>
  <si>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</si>
  <si>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</si>
  <si>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</si>
  <si>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</si>
  <si>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</si>
  <si>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</si>
  <si>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</si>
  <si>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</si>
  <si>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</si>
  <si>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</si>
  <si>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</si>
  <si>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</si>
  <si>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</si>
  <si>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</si>
  <si>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</si>
  <si>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</si>
  <si>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</si>
  <si>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</si>
  <si>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</si>
  <si>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</si>
  <si>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</si>
  <si>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</si>
  <si>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</si>
  <si>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</si>
  <si>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</si>
  <si>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</si>
  <si>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</si>
  <si>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</si>
  <si>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</si>
  <si>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</si>
  <si>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</si>
  <si>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</si>
  <si>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</si>
  <si>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</si>
  <si>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</si>
  <si>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</si>
  <si>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</si>
  <si>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</si>
  <si>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</si>
  <si>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</si>
  <si>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</si>
  <si>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</si>
  <si>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</si>
  <si>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</si>
  <si>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</si>
  <si>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</si>
  <si>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</si>
  <si>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</si>
  <si>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</si>
  <si>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</si>
  <si>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</si>
  <si>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</si>
  <si>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</si>
  <si>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</si>
  <si>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</si>
  <si>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</si>
  <si>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</si>
  <si>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</si>
  <si>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</si>
  <si>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</si>
  <si>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</si>
  <si>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</si>
  <si>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</si>
  <si>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</si>
  <si>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</si>
  <si>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</si>
  <si>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</si>
  <si>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</si>
  <si>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</si>
  <si>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</si>
  <si>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</si>
  <si>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</si>
  <si>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</si>
  <si>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</si>
  <si>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</si>
  <si>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</si>
  <si>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</si>
  <si>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</si>
  <si>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</si>
  <si>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</si>
  <si>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</si>
  <si>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</si>
  <si>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</si>
  <si>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</si>
  <si>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</si>
  <si>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</si>
  <si>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</si>
  <si>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</si>
  <si>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</si>
  <si>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</si>
  <si>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</si>
  <si>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</si>
  <si>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</si>
  <si>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</si>
  <si>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</si>
  <si>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</si>
  <si>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</si>
  <si>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</si>
  <si>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</si>
  <si>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</si>
  <si>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</si>
  <si>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</si>
  <si>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</si>
  <si>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</si>
  <si>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</si>
  <si>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</si>
  <si>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</si>
  <si>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</si>
  <si>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</si>
  <si>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</si>
  <si>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</si>
  <si>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</si>
  <si>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</si>
  <si>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</si>
  <si>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</si>
  <si>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</si>
  <si>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</si>
  <si>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</si>
  <si>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</si>
  <si>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</si>
  <si>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</si>
  <si>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</si>
  <si>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</si>
  <si>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</si>
  <si>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</si>
  <si>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</si>
  <si>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</si>
  <si>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</si>
  <si>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</si>
  <si>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</si>
  <si>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</si>
  <si>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</si>
  <si>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</si>
  <si>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</si>
  <si>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</si>
  <si>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</si>
  <si>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</si>
  <si>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</si>
  <si>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</si>
  <si>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</si>
  <si>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</si>
  <si>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</si>
  <si>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</si>
  <si>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</si>
  <si>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</si>
  <si>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</si>
  <si>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</si>
  <si>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</si>
  <si>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</si>
  <si>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</si>
  <si>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</si>
  <si>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</si>
  <si>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</si>
  <si>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</si>
  <si>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</si>
  <si>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</si>
  <si>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</si>
  <si>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</si>
  <si>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</si>
  <si>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</si>
  <si>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</si>
  <si>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</si>
  <si>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</si>
  <si>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</si>
  <si>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</si>
  <si>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</si>
  <si>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</si>
  <si>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</si>
  <si>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</si>
  <si>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</si>
  <si>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</si>
  <si>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</si>
  <si>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</si>
  <si>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</si>
  <si>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</si>
  <si>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</si>
  <si>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</si>
  <si>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</si>
  <si>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</si>
  <si>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</si>
  <si>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</si>
  <si>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</si>
  <si>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</si>
  <si>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</si>
  <si>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</si>
  <si>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</si>
  <si>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</si>
  <si>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</si>
  <si>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</si>
  <si>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</si>
  <si>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</si>
  <si>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</si>
  <si>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</si>
  <si>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</si>
  <si>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</si>
  <si>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</si>
  <si>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</si>
  <si>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</si>
  <si>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</si>
  <si>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</si>
  <si>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</si>
  <si>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</si>
  <si>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</si>
  <si>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</si>
  <si>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</si>
  <si>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</si>
  <si>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</si>
  <si>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</si>
  <si>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</si>
  <si>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</si>
  <si>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</si>
  <si>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</si>
  <si>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</si>
  <si>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</si>
  <si>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</si>
  <si>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</si>
  <si>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</si>
  <si>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</si>
  <si>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</si>
  <si>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</si>
  <si>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</si>
  <si>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</si>
  <si>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</si>
  <si>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</si>
  <si>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</si>
  <si>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</si>
  <si>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</si>
  <si>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</si>
  <si>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</si>
  <si>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</si>
  <si>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</si>
  <si>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</si>
  <si>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</si>
  <si>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</si>
  <si>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</si>
  <si>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</si>
  <si>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</si>
  <si>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</si>
  <si>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</si>
  <si>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</si>
  <si>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</si>
  <si>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</si>
  <si>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</si>
  <si>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</si>
  <si>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</si>
  <si>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</si>
  <si>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</si>
  <si>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</si>
  <si>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</si>
  <si>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</si>
  <si>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</si>
  <si>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</si>
  <si>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</si>
  <si>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</si>
  <si>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</si>
  <si>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</si>
  <si>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</si>
  <si>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</si>
  <si>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</si>
  <si>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</si>
  <si>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</si>
  <si>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</si>
  <si>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</si>
  <si>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</si>
  <si>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</si>
  <si>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</si>
  <si>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</si>
  <si>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</si>
  <si>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</si>
  <si>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</si>
  <si>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</si>
  <si>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</si>
  <si>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</si>
  <si>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</si>
  <si>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</si>
  <si>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</si>
  <si>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</si>
  <si>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</si>
  <si>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</si>
  <si>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</si>
  <si>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</si>
  <si>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</si>
  <si>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</si>
  <si>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</si>
  <si>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</si>
  <si>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</si>
  <si>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</si>
  <si>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</si>
  <si>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</si>
  <si>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</si>
  <si>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</si>
  <si>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</si>
  <si>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</si>
  <si>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</si>
  <si>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</si>
  <si>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</si>
  <si>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</si>
  <si>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</si>
  <si>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</si>
  <si>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</si>
  <si>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</si>
  <si>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</si>
  <si>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</si>
  <si>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</si>
  <si>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</si>
  <si>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</si>
  <si>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</si>
  <si>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</si>
  <si>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</si>
  <si>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</si>
  <si>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</si>
  <si>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</si>
  <si>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</si>
  <si>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</si>
  <si>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</si>
  <si>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</si>
  <si>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</si>
  <si>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</si>
  <si>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</si>
  <si>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</si>
  <si>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</si>
  <si>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</si>
  <si>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</si>
  <si>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</si>
  <si>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</si>
  <si>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</si>
  <si>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</si>
  <si>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</si>
  <si>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</si>
  <si>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</si>
  <si>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</si>
  <si>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</si>
  <si>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</si>
  <si>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</si>
  <si>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</si>
  <si>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</si>
  <si>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</si>
  <si>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</si>
  <si>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</si>
  <si>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</si>
  <si>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</si>
  <si>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</si>
  <si>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</si>
  <si>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</si>
  <si>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</si>
  <si>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</si>
  <si>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</si>
  <si>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</si>
  <si>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</si>
  <si>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</si>
  <si>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</si>
  <si>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</si>
  <si>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</si>
  <si>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</si>
  <si>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</si>
  <si>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</si>
  <si>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</si>
  <si>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</si>
  <si>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</si>
  <si>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</si>
  <si>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</si>
  <si>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</si>
  <si>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</si>
  <si>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</si>
  <si>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</si>
  <si>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</si>
  <si>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</si>
  <si>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</si>
  <si>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</si>
  <si>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</si>
  <si>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</si>
  <si>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</si>
  <si>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</si>
  <si>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</si>
  <si>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</si>
  <si>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</si>
  <si>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</si>
  <si>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</si>
  <si>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</si>
  <si>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</si>
  <si>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</si>
  <si>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</si>
  <si>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</si>
  <si>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</si>
  <si>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</si>
  <si>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</si>
  <si>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</si>
  <si>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</si>
  <si>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</si>
  <si>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</si>
  <si>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</si>
  <si>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</si>
  <si>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</si>
  <si>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</si>
  <si>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</si>
  <si>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</si>
  <si>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</si>
  <si>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</si>
  <si>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</si>
  <si>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</si>
  <si>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</si>
  <si>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</si>
  <si>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</si>
  <si>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</si>
  <si>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</si>
  <si>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</si>
  <si>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</si>
  <si>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</si>
  <si>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</si>
  <si>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</si>
  <si>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</si>
  <si>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</si>
  <si>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</si>
  <si>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</si>
  <si>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</si>
  <si>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</si>
  <si>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</si>
  <si>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</si>
  <si>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</si>
  <si>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</si>
  <si>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</si>
  <si>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</si>
  <si>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</si>
  <si>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</si>
  <si>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</si>
  <si>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</si>
  <si>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</si>
  <si>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</si>
  <si>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</si>
  <si>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</si>
  <si>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</si>
  <si>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</si>
  <si>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</si>
  <si>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</si>
  <si>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</si>
  <si>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</si>
  <si>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</si>
  <si>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</si>
  <si>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</si>
  <si>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</si>
  <si>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</si>
  <si>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</si>
  <si>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</si>
  <si>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</si>
  <si>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</si>
  <si>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</si>
  <si>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</si>
  <si>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</si>
  <si>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</si>
  <si>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</si>
  <si>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</si>
  <si>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</si>
  <si>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</si>
  <si>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</si>
  <si>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</si>
  <si>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</si>
  <si>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</si>
  <si>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</si>
  <si>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</si>
  <si>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</si>
  <si>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</si>
  <si>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</si>
  <si>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</si>
  <si>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</si>
  <si>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</si>
  <si>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</si>
  <si>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</si>
  <si>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</si>
  <si>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</si>
  <si>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</si>
  <si>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</si>
  <si>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</si>
  <si>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</si>
  <si>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</si>
  <si>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</si>
  <si>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</si>
  <si>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</si>
  <si>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</si>
  <si>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</si>
  <si>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</si>
  <si>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</si>
  <si>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</si>
  <si>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</si>
  <si>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</si>
  <si>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</si>
  <si>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</si>
  <si>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</si>
  <si>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</si>
  <si>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</si>
  <si>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</si>
  <si>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</si>
  <si>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</si>
  <si>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</si>
  <si>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</si>
  <si>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</si>
  <si>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</si>
  <si>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</si>
  <si>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</si>
  <si>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</si>
  <si>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</si>
  <si>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</si>
  <si>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</si>
  <si>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</si>
  <si>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</si>
  <si>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</si>
  <si>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</si>
  <si>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</si>
  <si>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</si>
  <si>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</si>
  <si>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</si>
  <si>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</si>
  <si>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</si>
  <si>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</si>
  <si>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</si>
  <si>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</si>
  <si>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</si>
  <si>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</si>
  <si>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</si>
  <si>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</si>
  <si>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</si>
  <si>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</si>
  <si>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</si>
  <si>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</si>
  <si>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</si>
  <si>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</si>
  <si>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</si>
  <si>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</si>
  <si>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</si>
  <si>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</si>
  <si>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</si>
  <si>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</si>
  <si>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</si>
  <si>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</si>
  <si>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</si>
  <si>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</si>
  <si>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</si>
  <si>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</si>
  <si>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</si>
  <si>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</si>
  <si>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</si>
  <si>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</si>
  <si>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</si>
  <si>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</si>
  <si>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</si>
  <si>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</si>
  <si>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</si>
  <si>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</si>
  <si>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</si>
  <si>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</si>
  <si>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</si>
  <si>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</si>
  <si>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</si>
  <si>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</si>
  <si>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</si>
  <si>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</si>
  <si>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</si>
  <si>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</si>
  <si>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</si>
  <si>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</si>
  <si>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</si>
  <si>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</si>
  <si>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</si>
  <si>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</si>
  <si>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</si>
  <si>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</si>
  <si>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</si>
  <si>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</si>
  <si>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</si>
  <si>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</si>
  <si>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</si>
  <si>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</si>
  <si>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</si>
  <si>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</si>
  <si>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</si>
  <si>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</si>
  <si>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</si>
  <si>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</si>
  <si>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</si>
  <si>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</si>
  <si>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</si>
  <si>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</si>
  <si>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</si>
  <si>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</si>
  <si>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</si>
  <si>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</si>
  <si>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</si>
  <si>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</si>
  <si>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</si>
  <si>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</si>
  <si>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</si>
  <si>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</si>
  <si>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</si>
  <si>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</si>
  <si>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</si>
  <si>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</si>
  <si>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</si>
  <si>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</si>
  <si>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</si>
  <si>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</si>
  <si>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</si>
  <si>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</si>
  <si>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</si>
  <si>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</si>
  <si>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</si>
  <si>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</si>
  <si>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</si>
  <si>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</si>
  <si>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</si>
  <si>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</si>
  <si>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</si>
  <si>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</si>
  <si>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</si>
  <si>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</si>
  <si>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</si>
  <si>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</si>
  <si>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</si>
  <si>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</si>
  <si>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</si>
  <si>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</si>
  <si>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</si>
  <si>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</si>
  <si>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</si>
  <si>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</si>
  <si>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</si>
  <si>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</si>
  <si>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</si>
  <si>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</si>
  <si>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</si>
  <si>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</si>
  <si>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</si>
  <si>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</si>
  <si>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</si>
  <si>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</si>
  <si>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</si>
  <si>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</si>
  <si>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</si>
  <si>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</si>
  <si>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</si>
  <si>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</si>
  <si>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</si>
  <si>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</si>
  <si>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</si>
  <si>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</si>
  <si>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</si>
  <si>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</si>
  <si>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</si>
  <si>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</si>
  <si>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</si>
  <si>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</si>
  <si>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</si>
  <si>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</si>
  <si>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</si>
  <si>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</si>
  <si>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</si>
  <si>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</si>
  <si>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</si>
  <si>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</si>
  <si>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</si>
  <si>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</si>
  <si>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</si>
  <si>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</si>
  <si>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</si>
  <si>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</si>
  <si>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</si>
  <si>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</si>
  <si>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</si>
  <si>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</si>
  <si>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</si>
  <si>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</si>
  <si>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</si>
  <si>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</si>
  <si>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</si>
  <si>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</si>
  <si>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</si>
  <si>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</si>
  <si>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</si>
  <si>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</si>
  <si>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</si>
  <si>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</si>
  <si>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</si>
  <si>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</si>
  <si>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</si>
  <si>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</si>
  <si>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</si>
  <si>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</si>
  <si>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</si>
  <si>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</si>
  <si>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</si>
  <si>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</si>
  <si>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</si>
  <si>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</si>
  <si>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</si>
  <si>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</si>
  <si>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</si>
  <si>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</si>
  <si>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</si>
  <si>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</si>
  <si>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</si>
  <si>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</si>
  <si>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</si>
  <si>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</si>
  <si>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</si>
  <si>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</si>
  <si>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</si>
  <si>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</si>
  <si>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</si>
  <si>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</si>
  <si>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</si>
  <si>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</si>
  <si>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</si>
  <si>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</si>
  <si>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</si>
  <si>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</si>
  <si>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</si>
  <si>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</si>
  <si>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</si>
  <si>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</si>
  <si>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</si>
  <si>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</si>
  <si>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</si>
  <si>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</si>
  <si>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</si>
  <si>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</si>
  <si>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</si>
  <si>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</si>
  <si>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</si>
  <si>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</si>
  <si>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</si>
  <si>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</si>
  <si>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</si>
  <si>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</si>
  <si>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</si>
  <si>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</si>
  <si>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</si>
  <si>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</si>
  <si>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</si>
  <si>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</si>
  <si>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</si>
  <si>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</si>
  <si>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</si>
  <si>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</si>
  <si>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</si>
  <si>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</si>
  <si>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</si>
  <si>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</si>
  <si>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</si>
  <si>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</si>
  <si>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</si>
  <si>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</si>
  <si>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</si>
  <si>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</si>
  <si>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</si>
  <si>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</si>
  <si>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</si>
  <si>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</si>
  <si>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</si>
  <si>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</si>
  <si>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</si>
  <si>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</si>
  <si>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</si>
  <si>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</si>
  <si>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</si>
  <si>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</si>
  <si>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</si>
  <si>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</si>
  <si>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</si>
  <si>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</si>
  <si>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</si>
  <si>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</si>
  <si>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</si>
  <si>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</si>
  <si>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</si>
  <si>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</si>
  <si>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</si>
  <si>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</si>
  <si>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</si>
  <si>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</si>
  <si>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</si>
  <si>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</si>
  <si>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</si>
  <si>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</si>
  <si>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</si>
  <si>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</si>
  <si>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</si>
  <si>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</si>
  <si>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</si>
  <si>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</si>
  <si>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</si>
  <si>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</si>
  <si>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</si>
  <si>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</si>
  <si>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</si>
  <si>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</si>
  <si>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</si>
  <si>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</si>
  <si>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</si>
  <si>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</si>
  <si>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</si>
  <si>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</si>
  <si>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</si>
  <si>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</si>
  <si>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</si>
  <si>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</si>
  <si>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</si>
  <si>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</si>
  <si>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</si>
  <si>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</si>
  <si>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</si>
  <si>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</si>
  <si>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</si>
  <si>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</si>
  <si>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</si>
  <si>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</si>
  <si>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</si>
  <si>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</si>
  <si>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</si>
  <si>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</si>
  <si>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</si>
  <si>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</si>
  <si>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</si>
  <si>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</si>
  <si>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</si>
  <si>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</si>
  <si>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</si>
  <si>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</si>
  <si>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</si>
  <si>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</si>
  <si>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</si>
  <si>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</si>
  <si>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</si>
  <si>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</si>
  <si>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</si>
  <si>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</si>
  <si>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</si>
  <si>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</si>
  <si>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</si>
  <si>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</si>
  <si>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</si>
  <si>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</si>
  <si>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</si>
  <si>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</si>
  <si>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</si>
  <si>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</si>
  <si>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</si>
  <si>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</si>
  <si>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</si>
  <si>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</si>
  <si>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</si>
  <si>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</si>
  <si>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</si>
  <si>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</si>
  <si>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</si>
  <si>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</si>
  <si>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</si>
  <si>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</si>
  <si>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</si>
  <si>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</si>
  <si>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</si>
  <si>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</si>
  <si>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</si>
  <si>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</si>
  <si>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</si>
  <si>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</si>
  <si>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</si>
  <si>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</si>
  <si>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</si>
  <si>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</si>
  <si>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</si>
  <si>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</si>
  <si>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</si>
  <si>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</si>
  <si>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</si>
  <si>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</si>
  <si>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</si>
  <si>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</si>
  <si>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</si>
  <si>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</si>
  <si>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</si>
  <si>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</si>
  <si>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</si>
  <si>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</si>
  <si>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</si>
  <si>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</si>
  <si>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</si>
  <si>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</si>
  <si>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</si>
  <si>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</si>
  <si>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</si>
  <si>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</si>
  <si>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</si>
  <si>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</si>
  <si>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</si>
  <si>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</si>
  <si>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</si>
  <si>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</si>
  <si>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</si>
  <si>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</si>
  <si>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</si>
  <si>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</si>
  <si>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</si>
  <si>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</si>
  <si>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</si>
  <si>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</si>
  <si>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</si>
  <si>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</si>
  <si>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</si>
  <si>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</si>
  <si>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</si>
  <si>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</si>
  <si>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</si>
  <si>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</si>
  <si>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</si>
  <si>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</si>
  <si>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</si>
  <si>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</si>
  <si>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</si>
  <si>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</si>
  <si>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</si>
  <si>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</si>
  <si>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</si>
  <si>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</si>
  <si>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</si>
  <si>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</si>
  <si>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</si>
  <si>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</si>
  <si>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</si>
  <si>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</si>
  <si>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</si>
  <si>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</si>
  <si>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</si>
  <si>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</si>
  <si>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</si>
  <si>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</si>
  <si>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</si>
  <si>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</si>
  <si>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</si>
  <si>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</si>
  <si>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</si>
  <si>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</si>
  <si>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</si>
  <si>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</si>
  <si>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</si>
  <si>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</si>
  <si>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</si>
  <si>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</si>
  <si>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</si>
  <si>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</si>
  <si>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</si>
  <si>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</si>
  <si>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</si>
  <si>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</si>
  <si>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</si>
  <si>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</si>
  <si>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</si>
  <si>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</si>
  <si>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</si>
  <si>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</si>
  <si>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</si>
  <si>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</si>
  <si>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</si>
  <si>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</si>
  <si>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</si>
  <si>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</si>
  <si>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</si>
  <si>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</si>
  <si>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</si>
  <si>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</si>
  <si>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</si>
  <si>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</si>
  <si>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</si>
  <si>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</si>
  <si>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</si>
  <si>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</si>
  <si>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</si>
  <si>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</si>
  <si>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</si>
  <si>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</si>
  <si>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</si>
  <si>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</si>
  <si>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</si>
  <si>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</si>
  <si>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</si>
  <si>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</si>
  <si>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</si>
  <si>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</si>
  <si>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</si>
  <si>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</si>
  <si>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</si>
  <si>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</si>
  <si>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</si>
  <si>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</si>
  <si>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</si>
  <si>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</si>
  <si>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</si>
  <si>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</si>
  <si>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</si>
  <si>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</si>
  <si>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</si>
  <si>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</si>
  <si>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</si>
  <si>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</si>
  <si>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</si>
  <si>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</si>
  <si>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</si>
  <si>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</si>
  <si>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</si>
  <si>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</si>
  <si>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</si>
  <si>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</si>
  <si>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</si>
  <si>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</si>
  <si>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</si>
  <si>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</si>
  <si>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</si>
  <si>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</si>
  <si>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</si>
  <si>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</si>
  <si>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</si>
  <si>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</si>
  <si>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</si>
  <si>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</si>
  <si>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</si>
  <si>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</si>
  <si>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</si>
  <si>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</si>
  <si>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</si>
  <si>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</si>
  <si>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</si>
  <si>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</si>
  <si>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</si>
  <si>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</si>
  <si>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</si>
  <si>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</si>
  <si>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</si>
  <si>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</si>
  <si>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</si>
  <si>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</si>
  <si>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</si>
  <si>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</si>
  <si>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</si>
  <si>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</si>
  <si>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</si>
  <si>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</si>
  <si>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</si>
  <si>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</si>
  <si>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</si>
  <si>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</si>
  <si>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</si>
  <si>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</si>
  <si>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</si>
  <si>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</si>
  <si>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</si>
  <si>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</si>
  <si>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</si>
  <si>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</si>
  <si>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</si>
  <si>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</si>
  <si>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</si>
  <si>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</si>
  <si>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</si>
  <si>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</si>
  <si>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</si>
  <si>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</si>
  <si>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</si>
  <si>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</si>
  <si>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</si>
  <si>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</si>
  <si>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</si>
  <si>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</si>
  <si>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</si>
  <si>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</si>
  <si>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</si>
  <si>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</si>
  <si>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</si>
  <si>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</si>
  <si>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</si>
  <si>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</si>
  <si>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</si>
  <si>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</si>
  <si>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</si>
  <si>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</si>
  <si>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</si>
  <si>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</si>
  <si>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</si>
  <si>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</si>
  <si>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</si>
  <si>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</si>
  <si>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</si>
  <si>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</si>
  <si>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</si>
  <si>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</si>
  <si>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</si>
  <si>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</si>
  <si>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</si>
  <si>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</si>
  <si>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</si>
  <si>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</si>
  <si>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</si>
  <si>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</si>
  <si>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</si>
  <si>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</si>
  <si>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</si>
  <si>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</si>
  <si>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</si>
  <si>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</si>
  <si>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</si>
  <si>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</si>
  <si>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</si>
  <si>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</si>
  <si>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</si>
  <si>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</si>
  <si>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</si>
  <si>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</si>
  <si>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</si>
  <si>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</si>
  <si>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</si>
  <si>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</si>
  <si>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</si>
  <si>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</si>
  <si>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</si>
  <si>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</si>
  <si>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</si>
  <si>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</si>
  <si>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</si>
  <si>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</si>
  <si>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</si>
  <si>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</si>
  <si>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</si>
  <si>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</si>
  <si>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</si>
  <si>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</si>
  <si>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</si>
  <si>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</si>
  <si>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</si>
  <si>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</si>
  <si>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</si>
  <si>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</si>
  <si>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</si>
  <si>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</si>
  <si>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</si>
  <si>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</si>
  <si>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</si>
  <si>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</si>
  <si>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</si>
  <si>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</si>
  <si>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</si>
  <si>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</si>
  <si>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</si>
  <si>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</si>
  <si>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</si>
  <si>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</si>
  <si>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</si>
  <si>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</si>
  <si>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</si>
  <si>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</si>
  <si>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</si>
  <si>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</si>
  <si>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</si>
  <si>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</si>
  <si>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</si>
  <si>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</si>
  <si>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</si>
  <si>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</si>
  <si>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</si>
  <si>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</si>
  <si>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</si>
  <si>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</si>
  <si>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</si>
  <si>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</si>
  <si>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</si>
  <si>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</si>
  <si>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</si>
  <si>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</si>
  <si>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</si>
  <si>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</si>
  <si>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</si>
  <si>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</si>
  <si>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</si>
  <si>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</si>
  <si>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</si>
  <si>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</si>
  <si>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</si>
  <si>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</si>
  <si>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</si>
  <si>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</si>
  <si>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</si>
  <si>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</si>
  <si>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</si>
  <si>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</si>
  <si>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</si>
  <si>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</si>
  <si>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</si>
  <si>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</si>
  <si>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</si>
  <si>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</si>
  <si>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</si>
  <si>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</si>
  <si>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</si>
  <si>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</si>
  <si>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</si>
  <si>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</si>
  <si>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</si>
  <si>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</si>
  <si>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</si>
  <si>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</si>
  <si>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</si>
  <si>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</si>
  <si>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</si>
  <si>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</si>
  <si>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</si>
  <si>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</si>
  <si>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</si>
  <si>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</si>
  <si>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</si>
  <si>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</si>
  <si>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</si>
  <si>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</si>
  <si>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</si>
  <si>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</si>
  <si>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</si>
  <si>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</si>
  <si>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</si>
  <si>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</si>
  <si>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</si>
  <si>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</si>
  <si>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</si>
  <si>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</si>
  <si>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</si>
  <si>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</si>
  <si>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</si>
  <si>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</si>
  <si>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</si>
  <si>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</si>
  <si>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</si>
  <si>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</si>
  <si>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</si>
  <si>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</si>
  <si>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</si>
  <si>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</si>
  <si>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</si>
  <si>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</si>
  <si>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</si>
  <si>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</si>
  <si>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</si>
  <si>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</si>
  <si>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</si>
  <si>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</si>
  <si>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</si>
  <si>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</si>
  <si>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</si>
  <si>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</si>
  <si>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</si>
  <si>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</si>
  <si>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</si>
  <si>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</si>
  <si>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</si>
  <si>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</si>
  <si>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</si>
  <si>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</si>
  <si>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</si>
  <si>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</si>
  <si>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</si>
  <si>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</si>
  <si>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</si>
  <si>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</si>
  <si>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</si>
  <si>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</si>
  <si>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</si>
  <si>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</si>
  <si>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</si>
  <si>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</si>
  <si>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</si>
  <si>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</si>
  <si>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</si>
  <si>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</si>
  <si>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</si>
  <si>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</si>
  <si>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</si>
  <si>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</si>
  <si>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</si>
  <si>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</si>
  <si>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</si>
  <si>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</si>
  <si>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</si>
  <si>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</si>
  <si>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</si>
  <si>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</si>
  <si>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</si>
  <si>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</si>
  <si>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</si>
  <si>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</si>
  <si>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</si>
  <si>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</si>
  <si>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</si>
  <si>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</si>
  <si>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</si>
  <si>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</si>
  <si>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</si>
  <si>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</si>
  <si>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</si>
  <si>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</si>
  <si>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</si>
  <si>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</si>
  <si>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</si>
  <si>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</si>
  <si>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</si>
  <si>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</si>
  <si>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</si>
  <si>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</si>
  <si>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</si>
  <si>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</si>
  <si>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</si>
  <si>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</si>
  <si>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</si>
  <si>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</si>
  <si>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</si>
  <si>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</si>
  <si>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</si>
  <si>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</si>
  <si>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</si>
  <si>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</si>
  <si>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</si>
  <si>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</si>
  <si>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</si>
  <si>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</si>
  <si>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</si>
  <si>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</si>
  <si>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</si>
  <si>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</si>
  <si>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</si>
  <si>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</si>
  <si>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</si>
  <si>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</si>
  <si>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</si>
  <si>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</si>
  <si>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</si>
  <si>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</si>
  <si>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</si>
  <si>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</si>
  <si>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</si>
  <si>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</si>
  <si>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</si>
  <si>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</si>
  <si>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</si>
  <si>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</si>
  <si>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</si>
  <si>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</si>
  <si>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</si>
  <si>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</si>
  <si>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</si>
  <si>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</si>
  <si>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</si>
  <si>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</si>
  <si>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</si>
  <si>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</si>
  <si>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</si>
  <si>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</si>
  <si>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</si>
  <si>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</si>
  <si>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</si>
  <si>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</si>
  <si>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</si>
  <si>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</si>
  <si>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</si>
  <si>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</si>
  <si>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</si>
  <si>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</si>
  <si>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</si>
  <si>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</si>
  <si>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</si>
  <si>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</si>
  <si>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</si>
  <si>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</si>
  <si>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</si>
  <si>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</si>
  <si>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</si>
  <si>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</si>
  <si>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</si>
  <si>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</si>
  <si>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</si>
  <si>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</si>
  <si>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</si>
  <si>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</si>
  <si>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</si>
  <si>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</si>
  <si>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</si>
  <si>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</si>
  <si>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</si>
  <si>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</si>
  <si>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</si>
  <si>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</si>
  <si>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</si>
  <si>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</si>
  <si>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</si>
  <si>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</si>
  <si>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</si>
  <si>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</si>
  <si>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</si>
  <si>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</si>
  <si>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</si>
  <si>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</si>
  <si>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</si>
  <si>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</si>
  <si>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</si>
  <si>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</si>
  <si>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</si>
  <si>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</si>
  <si>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</si>
  <si>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</si>
  <si>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</si>
  <si>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</si>
  <si>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</si>
  <si>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</si>
  <si>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</si>
  <si>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</si>
  <si>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</si>
  <si>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</si>
  <si>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</si>
  <si>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</si>
  <si>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</si>
  <si>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</si>
  <si>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</si>
  <si>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</si>
  <si>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</si>
  <si>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</si>
  <si>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</si>
  <si>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</si>
  <si>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</si>
  <si>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</si>
  <si>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</si>
  <si>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</si>
  <si>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</si>
  <si>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</si>
  <si>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</si>
  <si>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</si>
  <si>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</si>
  <si>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</si>
  <si>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</si>
  <si>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</si>
  <si>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</si>
  <si>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</si>
  <si>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</si>
  <si>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</si>
  <si>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</si>
  <si>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</si>
  <si>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</si>
  <si>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</si>
  <si>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</si>
  <si>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</si>
  <si>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</si>
  <si>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</si>
  <si>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</si>
  <si>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</si>
  <si>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</si>
  <si>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</si>
  <si>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</si>
  <si>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</si>
  <si>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</si>
  <si>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</si>
  <si>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</si>
  <si>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</si>
  <si>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</si>
  <si>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</si>
  <si>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</si>
  <si>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</si>
  <si>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</si>
  <si>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</si>
  <si>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</si>
  <si>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</si>
  <si>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</si>
  <si>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</si>
  <si>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</si>
  <si>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</si>
  <si>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</si>
  <si>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</si>
  <si>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</si>
  <si>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</si>
  <si>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</si>
  <si>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</si>
  <si>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</si>
  <si>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</si>
  <si>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</si>
  <si>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</si>
  <si>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</si>
  <si>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</si>
  <si>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</si>
  <si>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</si>
  <si>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</si>
  <si>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</si>
  <si>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</si>
  <si>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</si>
  <si>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</si>
  <si>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</si>
  <si>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</si>
  <si>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</si>
  <si>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</si>
  <si>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</si>
  <si>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</si>
  <si>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</si>
  <si>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</si>
  <si>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</si>
  <si>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</si>
  <si>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</si>
  <si>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</si>
  <si>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</si>
  <si>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</si>
  <si>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</si>
  <si>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</si>
  <si>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</si>
  <si>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</si>
  <si>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</si>
  <si>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</si>
  <si>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</si>
  <si>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</si>
  <si>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</si>
  <si>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</si>
  <si>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</si>
  <si>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</si>
  <si>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</si>
  <si>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</si>
  <si>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</si>
  <si>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</si>
  <si>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</si>
  <si>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</si>
  <si>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</si>
  <si>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</si>
  <si>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</si>
  <si>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</si>
  <si>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</si>
  <si>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</si>
  <si>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</si>
  <si>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</si>
  <si>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</si>
  <si>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</si>
  <si>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</si>
  <si>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</si>
  <si>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</si>
  <si>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</si>
  <si>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</si>
  <si>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</si>
  <si>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</si>
  <si>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</si>
  <si>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</si>
  <si>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</si>
  <si>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</si>
  <si>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</si>
  <si>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</si>
  <si>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</si>
  <si>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</si>
  <si>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</si>
  <si>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</si>
  <si>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</si>
  <si>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</si>
  <si>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</si>
  <si>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</si>
  <si>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</si>
  <si>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</si>
  <si>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</si>
  <si>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</si>
  <si>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</si>
  <si>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</si>
  <si>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</si>
  <si>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</si>
  <si>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</si>
  <si>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</si>
  <si>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</si>
  <si>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</si>
  <si>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</si>
  <si>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</si>
  <si>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</si>
  <si>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</si>
  <si>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</si>
  <si>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</si>
  <si>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</si>
  <si>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</si>
  <si>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</si>
  <si>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</si>
  <si>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</si>
  <si>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</si>
  <si>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</si>
  <si>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</si>
  <si>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</si>
  <si>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</si>
  <si>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</si>
  <si>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</si>
  <si>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</si>
  <si>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</si>
  <si>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</si>
  <si>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</si>
  <si>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</si>
  <si>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</si>
  <si>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</si>
  <si>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</si>
  <si>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</si>
  <si>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</si>
  <si>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</si>
  <si>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</si>
  <si>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</si>
  <si>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</si>
  <si>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</si>
  <si>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</si>
  <si>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</si>
  <si>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</si>
  <si>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</si>
  <si>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</si>
  <si>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</si>
  <si>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</si>
  <si>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</si>
  <si>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</si>
  <si>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</si>
  <si>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</si>
  <si>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</si>
  <si>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</si>
  <si>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</si>
  <si>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</si>
  <si>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</si>
  <si>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</si>
  <si>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</si>
  <si>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</si>
  <si>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</si>
  <si>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</si>
  <si>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</si>
  <si>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</si>
  <si>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</si>
  <si>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</si>
  <si>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</si>
  <si>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</si>
  <si>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</si>
  <si>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</si>
  <si>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</si>
  <si>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</si>
  <si>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</si>
  <si>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</si>
  <si>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</si>
  <si>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</si>
  <si>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</si>
  <si>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</si>
  <si>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</si>
  <si>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</si>
  <si>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</si>
  <si>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</si>
  <si>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</si>
  <si>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</si>
  <si>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</si>
  <si>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</si>
  <si>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</si>
  <si>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</si>
  <si>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</si>
  <si>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</si>
  <si>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</si>
  <si>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</si>
  <si>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</si>
  <si>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</si>
  <si>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</si>
  <si>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</si>
  <si>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</si>
  <si>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</si>
  <si>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</si>
  <si>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</si>
  <si>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</si>
  <si>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</si>
  <si>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</si>
  <si>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</si>
  <si>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</si>
  <si>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</si>
  <si>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</si>
  <si>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</si>
  <si>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</si>
  <si>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</si>
  <si>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</si>
  <si>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</si>
  <si>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</si>
  <si>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</si>
  <si>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</si>
  <si>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</si>
  <si>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</si>
  <si>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</si>
  <si>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</si>
  <si>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</si>
  <si>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</si>
  <si>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</si>
  <si>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</si>
  <si>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</si>
  <si>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</si>
  <si>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</si>
  <si>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</si>
  <si>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</si>
  <si>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</si>
  <si>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</si>
  <si>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</si>
  <si>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</si>
  <si>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</si>
  <si>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</si>
  <si>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</si>
  <si>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</si>
  <si>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</si>
  <si>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</si>
  <si>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</si>
  <si>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</si>
  <si>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</si>
  <si>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</si>
  <si>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</si>
  <si>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</si>
  <si>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</si>
  <si>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</si>
  <si>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</si>
  <si>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</si>
  <si>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</si>
  <si>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</si>
  <si>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</si>
  <si>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</si>
  <si>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</si>
  <si>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</si>
  <si>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</si>
  <si>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</si>
  <si>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</si>
  <si>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</si>
  <si>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</si>
  <si>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</si>
  <si>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</si>
  <si>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</si>
  <si>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</si>
  <si>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</si>
  <si>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</si>
  <si>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</si>
  <si>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</si>
  <si>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</si>
  <si>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</si>
  <si>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</si>
  <si>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</si>
  <si>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</si>
  <si>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</si>
  <si>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</si>
  <si>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</si>
  <si>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</si>
  <si>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</si>
  <si>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</si>
  <si>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</si>
  <si>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</si>
  <si>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</si>
  <si>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</si>
  <si>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</si>
  <si>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</si>
  <si>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</si>
  <si>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</si>
  <si>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</si>
  <si>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</si>
  <si>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</si>
  <si>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</si>
  <si>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</si>
  <si>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</si>
  <si>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</si>
  <si>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</si>
  <si>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</si>
  <si>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</si>
  <si>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</si>
  <si>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</si>
  <si>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</si>
  <si>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</si>
  <si>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</si>
  <si>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</si>
  <si>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</si>
  <si>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</si>
  <si>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</si>
  <si>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</si>
  <si>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</si>
  <si>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</si>
  <si>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</si>
  <si>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</si>
  <si>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</si>
  <si>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</si>
  <si>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</si>
  <si>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</si>
  <si>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</si>
  <si>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</si>
  <si>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</si>
  <si>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</si>
  <si>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</si>
  <si>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</si>
  <si>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</si>
  <si>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</si>
  <si>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</si>
  <si>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</si>
  <si>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</si>
  <si>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</si>
  <si>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</si>
  <si>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</si>
  <si>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</si>
  <si>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</si>
  <si>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</si>
  <si>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</si>
  <si>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</si>
  <si>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</si>
  <si>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</si>
  <si>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</si>
  <si>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</si>
  <si>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</si>
  <si>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</si>
  <si>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</si>
  <si>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</si>
  <si>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</si>
  <si>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</si>
  <si>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</si>
  <si>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</si>
  <si>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</si>
  <si>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</si>
  <si>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</si>
  <si>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</si>
  <si>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</si>
  <si>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</si>
  <si>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</si>
  <si>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</si>
  <si>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</si>
  <si>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</si>
  <si>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</si>
  <si>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</si>
  <si>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</si>
  <si>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</si>
  <si>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</si>
  <si>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</si>
  <si>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</si>
  <si>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</si>
  <si>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</si>
  <si>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</si>
  <si>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</si>
  <si>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</si>
  <si>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</si>
  <si>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</si>
  <si>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</si>
  <si>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</si>
  <si>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</si>
  <si>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</si>
  <si>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</si>
  <si>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</si>
  <si>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</si>
  <si>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</si>
  <si>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</si>
  <si>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</si>
  <si>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</si>
  <si>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</si>
  <si>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</si>
  <si>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</si>
  <si>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</si>
  <si>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</si>
  <si>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</si>
  <si>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</si>
  <si>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</si>
  <si>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</si>
  <si>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</si>
  <si>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</si>
  <si>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</si>
  <si>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</si>
  <si>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</si>
  <si>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</si>
  <si>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</si>
  <si>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</si>
  <si>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</si>
  <si>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</si>
  <si>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</si>
  <si>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</si>
  <si>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</si>
  <si>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</si>
  <si>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</si>
  <si>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</si>
  <si>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</si>
  <si>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</si>
  <si>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</si>
  <si>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</si>
  <si>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</si>
  <si>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</si>
  <si>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</si>
  <si>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</si>
  <si>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</si>
  <si>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</si>
  <si>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</si>
  <si>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</si>
  <si>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</si>
  <si>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</si>
  <si>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</si>
  <si>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</si>
  <si>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</si>
  <si>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</si>
  <si>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</si>
  <si>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</si>
  <si>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</si>
  <si>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</si>
  <si>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</si>
  <si>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</si>
  <si>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</si>
  <si>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</si>
  <si>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</si>
  <si>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</si>
  <si>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</si>
  <si>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</si>
  <si>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</si>
  <si>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</si>
  <si>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</si>
  <si>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</si>
  <si>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</si>
  <si>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</si>
  <si>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</si>
  <si>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</si>
  <si>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</si>
  <si>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</si>
  <si>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</si>
  <si>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</si>
  <si>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</si>
  <si>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</si>
  <si>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</si>
  <si>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</si>
  <si>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</si>
  <si>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</si>
  <si>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</si>
  <si>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</si>
  <si>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</si>
  <si>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</si>
  <si>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</si>
  <si>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</si>
  <si>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</si>
  <si>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</si>
  <si>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</si>
  <si>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</si>
  <si>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</si>
  <si>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</si>
  <si>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</si>
  <si>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</si>
  <si>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</si>
  <si>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</si>
  <si>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</si>
  <si>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</si>
  <si>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</si>
  <si>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</si>
  <si>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</si>
  <si>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</si>
  <si>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</si>
  <si>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</si>
  <si>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</si>
  <si>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</si>
  <si>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</si>
  <si>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</si>
  <si>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</si>
  <si>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</si>
  <si>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</si>
  <si>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</si>
  <si>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</si>
  <si>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</si>
  <si>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</si>
  <si>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</si>
  <si>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</si>
  <si>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</si>
  <si>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</si>
  <si>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</si>
  <si>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</si>
  <si>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</si>
  <si>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</si>
  <si>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</si>
  <si>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</si>
  <si>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</si>
  <si>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</si>
  <si>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</si>
  <si>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</si>
  <si>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</si>
  <si>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</si>
  <si>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</si>
  <si>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</si>
  <si>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</si>
  <si>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</si>
  <si>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</si>
  <si>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</si>
  <si>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</si>
  <si>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</si>
  <si>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</si>
  <si>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</si>
  <si>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</si>
  <si>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</si>
  <si>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</si>
  <si>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</si>
  <si>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</si>
  <si>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</si>
  <si>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</si>
  <si>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</si>
  <si>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</si>
  <si>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</si>
  <si>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</si>
  <si>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</si>
  <si>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</si>
  <si>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</si>
  <si>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</si>
  <si>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</si>
  <si>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</si>
  <si>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</si>
  <si>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</si>
  <si>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</si>
  <si>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</si>
  <si>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</si>
  <si>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</si>
  <si>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</si>
  <si>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</si>
  <si>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</si>
  <si>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</si>
  <si>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</si>
  <si>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</si>
  <si>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</si>
  <si>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</si>
  <si>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</si>
  <si>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</si>
  <si>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</si>
  <si>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</si>
  <si>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</si>
  <si>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</si>
  <si>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</si>
  <si>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</si>
  <si>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</si>
  <si>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</si>
  <si>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</si>
  <si>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</si>
  <si>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</si>
  <si>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</si>
  <si>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</si>
  <si>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</si>
  <si>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</si>
  <si>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</si>
  <si>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</si>
  <si>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</si>
  <si>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</si>
  <si>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</si>
  <si>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</si>
  <si>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</si>
  <si>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</si>
  <si>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</si>
  <si>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</si>
  <si>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</si>
  <si>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</si>
  <si>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</si>
  <si>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</si>
  <si>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</si>
  <si>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</si>
  <si>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</si>
  <si>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</si>
  <si>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</si>
  <si>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</si>
  <si>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</si>
  <si>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</si>
  <si>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</si>
  <si>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</si>
  <si>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</si>
  <si>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</si>
  <si>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</si>
  <si>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</si>
  <si>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</si>
  <si>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</si>
  <si>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</si>
  <si>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</si>
  <si>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</si>
  <si>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</si>
  <si>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</si>
  <si>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</si>
  <si>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</si>
  <si>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</si>
  <si>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</si>
  <si>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</si>
  <si>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</si>
  <si>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</si>
  <si>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</si>
  <si>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</si>
  <si>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</si>
  <si>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</si>
  <si>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</si>
  <si>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</si>
  <si>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</si>
  <si>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</si>
  <si>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</si>
  <si>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</si>
  <si>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</si>
  <si>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</si>
  <si>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</si>
  <si>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</si>
  <si>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</si>
  <si>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</si>
  <si>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</si>
  <si>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</si>
  <si>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</si>
  <si>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</si>
  <si>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</si>
  <si>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</si>
  <si>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</si>
  <si>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</si>
  <si>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</si>
  <si>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</si>
  <si>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</si>
  <si>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</si>
  <si>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</si>
  <si>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</si>
  <si>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</si>
  <si>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</si>
  <si>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</si>
  <si>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</si>
  <si>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</si>
  <si>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</si>
  <si>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</si>
  <si>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</si>
  <si>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</si>
  <si>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</si>
  <si>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</si>
  <si>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</si>
  <si>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</si>
  <si>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</si>
  <si>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</si>
  <si>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</si>
  <si>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</si>
  <si>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</si>
  <si>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</si>
  <si>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</si>
  <si>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</si>
  <si>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</si>
  <si>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</si>
  <si>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</si>
  <si>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</si>
  <si>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</si>
  <si>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</si>
  <si>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</si>
  <si>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</si>
  <si>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</si>
  <si>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</si>
  <si>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</si>
  <si>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</si>
  <si>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</si>
  <si>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</si>
  <si>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</si>
  <si>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</si>
  <si>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</si>
  <si>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</si>
  <si>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</si>
  <si>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</si>
  <si>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</si>
  <si>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</si>
  <si>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</si>
  <si>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</si>
  <si>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</si>
  <si>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</si>
  <si>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</si>
  <si>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</si>
  <si>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</si>
  <si>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</si>
  <si>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</si>
  <si>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</si>
  <si>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</si>
  <si>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</si>
  <si>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</si>
  <si>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</si>
  <si>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</si>
  <si>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</si>
  <si>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</si>
  <si>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</si>
  <si>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</si>
  <si>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</si>
  <si>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</si>
  <si>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</si>
  <si>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</si>
  <si>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</si>
  <si>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</si>
  <si>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</si>
  <si>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</si>
  <si>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</si>
  <si>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</si>
  <si>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</si>
  <si>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</si>
  <si>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</si>
  <si>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</si>
  <si>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</si>
  <si>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</si>
  <si>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</si>
  <si>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</si>
  <si>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</si>
  <si>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</si>
  <si>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</si>
  <si>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</si>
  <si>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</si>
  <si>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</si>
  <si>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</si>
  <si>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</si>
  <si>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</si>
  <si>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</si>
  <si>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</si>
  <si>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</si>
  <si>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</si>
  <si>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</si>
  <si>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</si>
  <si>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</si>
  <si>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</si>
  <si>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</si>
  <si>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</si>
  <si>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</si>
  <si>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</si>
  <si>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</si>
  <si>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</si>
  <si>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</si>
  <si>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</si>
  <si>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</si>
  <si>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</si>
  <si>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</si>
  <si>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</si>
  <si>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</si>
  <si>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</si>
  <si>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</si>
  <si>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</si>
  <si>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</si>
  <si>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</si>
  <si>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</si>
  <si>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</si>
  <si>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</si>
  <si>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</si>
  <si>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</si>
  <si>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</si>
  <si>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</si>
  <si>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</si>
  <si>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</si>
  <si>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</si>
  <si>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</si>
  <si>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</si>
  <si>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</si>
  <si>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</si>
  <si>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</si>
  <si>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</si>
  <si>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</si>
  <si>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</si>
  <si>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</si>
  <si>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</si>
  <si>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</si>
  <si>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</si>
  <si>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</si>
  <si>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</si>
  <si>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</si>
  <si>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</si>
  <si>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</si>
  <si>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</si>
  <si>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</si>
  <si>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</si>
  <si>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</si>
  <si>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</si>
  <si>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</si>
  <si>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</si>
  <si>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</si>
  <si>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</si>
  <si>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</si>
  <si>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</si>
  <si>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</si>
  <si>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</si>
  <si>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</si>
  <si>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</si>
  <si>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</si>
  <si>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</si>
  <si>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</si>
  <si>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</si>
  <si>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</si>
  <si>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</si>
  <si>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</si>
  <si>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</si>
  <si>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</si>
  <si>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</si>
  <si>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</si>
  <si>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</si>
  <si>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</si>
  <si>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</si>
  <si>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</si>
  <si>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</si>
  <si>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</si>
  <si>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</si>
  <si>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</si>
  <si>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</si>
  <si>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</si>
  <si>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</si>
  <si>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</si>
  <si>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</si>
  <si>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</si>
  <si>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</si>
  <si>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</si>
  <si>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</si>
  <si>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</si>
  <si>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</si>
  <si>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</si>
  <si>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</si>
  <si>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</si>
  <si>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</si>
  <si>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</si>
  <si>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</si>
  <si>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</si>
  <si>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</si>
  <si>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</si>
  <si>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</si>
  <si>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</si>
  <si>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</si>
  <si>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</si>
  <si>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</si>
  <si>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</si>
  <si>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</si>
  <si>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</si>
  <si>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</si>
  <si>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</si>
  <si>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</si>
  <si>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</si>
  <si>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</si>
  <si>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</si>
  <si>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</si>
  <si>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</si>
  <si>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</si>
  <si>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</si>
  <si>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</si>
  <si>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</si>
  <si>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</si>
  <si>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</si>
  <si>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</si>
  <si>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</si>
  <si>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</si>
  <si>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</si>
  <si>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</si>
  <si>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</si>
  <si>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</si>
  <si>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</si>
  <si>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</si>
  <si>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</si>
  <si>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</si>
  <si>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</si>
  <si>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</si>
  <si>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</si>
  <si>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</si>
  <si>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</si>
  <si>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</si>
  <si>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</si>
  <si>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</si>
  <si>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</si>
  <si>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</si>
  <si>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</si>
  <si>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</si>
  <si>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</si>
  <si>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</si>
  <si>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</si>
  <si>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</si>
  <si>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</si>
  <si>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</si>
  <si>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</si>
  <si>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</si>
  <si>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</si>
  <si>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</si>
  <si>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</si>
  <si>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</si>
  <si>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</si>
  <si>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</si>
  <si>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</si>
  <si>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</si>
  <si>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</si>
  <si>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</si>
  <si>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</si>
  <si>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</si>
  <si>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</si>
  <si>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</si>
  <si>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</si>
  <si>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</si>
  <si>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</si>
  <si>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</si>
  <si>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</si>
  <si>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</si>
  <si>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</si>
  <si>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</si>
  <si>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</si>
  <si>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</si>
  <si>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</si>
  <si>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</si>
  <si>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</si>
  <si>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</si>
  <si>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</si>
  <si>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</si>
  <si>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</si>
  <si>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</si>
  <si>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</si>
  <si>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</si>
  <si>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</si>
  <si>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</si>
  <si>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</si>
  <si>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</si>
  <si>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</si>
  <si>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</si>
  <si>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</si>
  <si>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</si>
  <si>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</si>
  <si>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</si>
  <si>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</si>
  <si>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</si>
  <si>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</si>
  <si>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</si>
  <si>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</si>
  <si>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</si>
  <si>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</si>
  <si>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</si>
  <si>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</si>
  <si>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</si>
  <si>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</si>
  <si>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</si>
  <si>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</si>
  <si>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</si>
  <si>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</si>
  <si>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</si>
  <si>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</si>
  <si>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</si>
  <si>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</si>
  <si>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</si>
  <si>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</si>
  <si>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</si>
  <si>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</si>
  <si>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</si>
  <si>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</si>
  <si>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</si>
  <si>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</si>
  <si>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</si>
  <si>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</si>
  <si>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</si>
  <si>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</si>
  <si>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</si>
  <si>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</si>
  <si>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</si>
  <si>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</si>
  <si>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</si>
  <si>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</si>
  <si>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</si>
  <si>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</si>
  <si>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</si>
  <si>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</si>
  <si>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</si>
  <si>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</si>
  <si>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</si>
  <si>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</si>
  <si>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</si>
  <si>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</si>
  <si>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</si>
  <si>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</si>
  <si>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</si>
  <si>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</si>
  <si>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</si>
  <si>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</si>
  <si>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</si>
  <si>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</si>
  <si>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</si>
  <si>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</si>
  <si>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</si>
  <si>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</si>
  <si>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</si>
  <si>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</si>
  <si>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</si>
  <si>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</si>
  <si>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</si>
  <si>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</si>
  <si>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</si>
  <si>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</si>
  <si>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</si>
  <si>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</si>
  <si>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</si>
  <si>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</si>
  <si>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</si>
  <si>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</si>
  <si>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</si>
  <si>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</si>
  <si>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</si>
  <si>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</si>
  <si>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</si>
  <si>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</si>
  <si>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</si>
  <si>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</si>
  <si>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</si>
  <si>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</si>
  <si>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</si>
  <si>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</si>
  <si>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</si>
  <si>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</si>
  <si>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</si>
  <si>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</si>
  <si>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</si>
  <si>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</si>
  <si>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</si>
  <si>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</si>
  <si>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</si>
  <si>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</si>
  <si>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</si>
  <si>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</si>
  <si>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</si>
  <si>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</si>
  <si>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</si>
  <si>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</si>
  <si>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</si>
  <si>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</si>
  <si>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</si>
  <si>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</si>
  <si>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</si>
  <si>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</si>
  <si>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</si>
  <si>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</si>
  <si>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</si>
  <si>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</si>
  <si>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</si>
  <si>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</si>
  <si>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</si>
  <si>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</si>
  <si>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</si>
  <si>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</si>
  <si>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</si>
  <si>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</si>
  <si>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</si>
  <si>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</si>
  <si>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</si>
  <si>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</si>
  <si>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</si>
  <si>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</si>
  <si>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</si>
  <si>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</si>
  <si>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</si>
  <si>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</si>
  <si>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</si>
  <si>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</si>
  <si>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</si>
  <si>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</si>
  <si>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</si>
  <si>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</si>
  <si>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</si>
  <si>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</si>
  <si>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</si>
  <si>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</si>
  <si>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</si>
  <si>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</si>
  <si>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</si>
  <si>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</si>
  <si>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</si>
  <si>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</si>
  <si>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</si>
  <si>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</si>
  <si>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</si>
  <si>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</si>
  <si>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</si>
  <si>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</si>
  <si>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</si>
  <si>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</si>
  <si>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</si>
  <si>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</si>
  <si>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</si>
  <si>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</si>
  <si>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</si>
  <si>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</si>
  <si>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</si>
  <si>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</si>
  <si>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</si>
  <si>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</si>
  <si>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</si>
  <si>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</si>
  <si>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</si>
  <si>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</si>
  <si>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</si>
  <si>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</si>
  <si>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</si>
  <si>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</si>
  <si>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</si>
  <si>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</si>
  <si>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</si>
  <si>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</si>
  <si>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</si>
  <si>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</si>
  <si>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</si>
  <si>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</si>
  <si>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</si>
  <si>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</si>
  <si>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</si>
  <si>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</si>
  <si>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</si>
  <si>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</si>
  <si>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</si>
  <si>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</si>
  <si>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</si>
  <si>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</si>
  <si>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</si>
  <si>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</si>
  <si>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</si>
  <si>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</si>
  <si>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</si>
  <si>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</si>
  <si>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</si>
  <si>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</si>
  <si>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</si>
  <si>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</si>
  <si>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</si>
  <si>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</si>
  <si>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</si>
  <si>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</si>
  <si>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</si>
  <si>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</si>
  <si>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</si>
  <si>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</si>
  <si>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</si>
  <si>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</si>
  <si>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</si>
  <si>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</si>
  <si>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</si>
  <si>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</si>
  <si>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</si>
  <si>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</si>
  <si>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</si>
  <si>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</si>
  <si>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</si>
  <si>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</si>
  <si>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</si>
  <si>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</si>
  <si>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</si>
  <si>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</si>
  <si>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</si>
  <si>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</si>
  <si>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</si>
  <si>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</si>
  <si>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</si>
  <si>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</si>
  <si>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</si>
  <si>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</si>
  <si>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</si>
  <si>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</si>
  <si>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</si>
  <si>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</si>
  <si>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</si>
  <si>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</si>
  <si>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</si>
  <si>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</si>
  <si>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</si>
  <si>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</si>
  <si>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</si>
  <si>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</si>
  <si>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</si>
  <si>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</si>
  <si>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</si>
  <si>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</si>
  <si>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</si>
  <si>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</si>
  <si>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</si>
  <si>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</si>
  <si>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</si>
  <si>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</si>
  <si>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</si>
  <si>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</si>
  <si>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</si>
  <si>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</si>
  <si>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</si>
  <si>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</si>
  <si>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</si>
  <si>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</si>
  <si>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</si>
  <si>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</si>
  <si>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</si>
  <si>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</si>
  <si>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</si>
  <si>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</si>
  <si>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</si>
  <si>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</si>
  <si>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</si>
  <si>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</si>
  <si>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</si>
  <si>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</si>
  <si>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</si>
  <si>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</si>
  <si>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</si>
  <si>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</si>
  <si>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</si>
  <si>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</si>
  <si>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</si>
  <si>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</si>
  <si>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</si>
  <si>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</si>
  <si>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</si>
  <si>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</si>
  <si>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</si>
  <si>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</si>
  <si>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</si>
  <si>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</si>
  <si>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</si>
  <si>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</si>
  <si>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</si>
  <si>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</si>
  <si>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</si>
  <si>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</si>
  <si>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</si>
  <si>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</si>
  <si>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</si>
  <si>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</si>
  <si>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</si>
  <si>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</si>
  <si>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</si>
  <si>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</si>
  <si>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</si>
  <si>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</si>
  <si>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</si>
  <si>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</si>
  <si>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</si>
  <si>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</si>
  <si>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</si>
  <si>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</si>
  <si>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</si>
  <si>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</si>
  <si>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</si>
  <si>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</si>
  <si>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</si>
  <si>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</si>
  <si>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</si>
  <si>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</si>
  <si>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</si>
  <si>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</si>
  <si>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</si>
  <si>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</si>
  <si>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</si>
  <si>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</si>
  <si>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</si>
  <si>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</si>
  <si>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</si>
  <si>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</si>
  <si>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</si>
  <si>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</si>
  <si>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</si>
  <si>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</si>
  <si>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</si>
  <si>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</si>
  <si>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</si>
  <si>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</si>
  <si>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</si>
  <si>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</si>
  <si>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</si>
  <si>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</si>
  <si>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</si>
  <si>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</si>
  <si>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</si>
  <si>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</si>
  <si>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</si>
  <si>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</si>
  <si>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</si>
  <si>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</si>
  <si>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</si>
  <si>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</si>
  <si>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</si>
  <si>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</si>
  <si>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</si>
  <si>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</si>
  <si>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</si>
  <si>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</si>
  <si>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</si>
  <si>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</si>
  <si>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</si>
  <si>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</si>
  <si>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</si>
  <si>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</si>
  <si>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</si>
  <si>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</si>
  <si>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</si>
  <si>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</si>
  <si>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</si>
  <si>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</si>
  <si>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</si>
  <si>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</si>
  <si>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</si>
  <si>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</si>
  <si>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</si>
  <si>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</si>
  <si>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</si>
  <si>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</si>
  <si>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</si>
  <si>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</si>
  <si>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</si>
  <si>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</si>
  <si>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</si>
  <si>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</si>
  <si>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</si>
  <si>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</si>
  <si>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</si>
  <si>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</si>
  <si>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</si>
  <si>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</si>
  <si>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</si>
  <si>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</si>
  <si>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</si>
  <si>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</si>
  <si>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</si>
  <si>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</si>
  <si>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</si>
  <si>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</si>
  <si>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</si>
  <si>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</si>
  <si>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</si>
  <si>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</si>
  <si>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</si>
  <si>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</si>
  <si>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</si>
  <si>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</si>
  <si>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</si>
  <si>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</si>
  <si>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</si>
  <si>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</si>
  <si>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</si>
  <si>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</si>
  <si>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</si>
  <si>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</si>
  <si>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</si>
  <si>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</si>
  <si>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</si>
  <si>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</si>
  <si>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</si>
  <si>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</si>
  <si>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</si>
  <si>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</si>
  <si>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</si>
  <si>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</si>
  <si>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</si>
  <si>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</si>
  <si>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</si>
  <si>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</si>
  <si>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</si>
  <si>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</si>
  <si>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</si>
  <si>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</si>
  <si>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</si>
  <si>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</si>
  <si>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</si>
  <si>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</si>
  <si>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</si>
  <si>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</si>
  <si>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</si>
  <si>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</si>
  <si>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</si>
  <si>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</si>
  <si>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</si>
  <si>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</si>
  <si>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</si>
  <si>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</si>
  <si>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</si>
  <si>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</si>
  <si>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</si>
  <si>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</si>
  <si>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</si>
  <si>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</si>
  <si>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</si>
  <si>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</si>
  <si>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</si>
  <si>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</si>
  <si>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</si>
  <si>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</si>
  <si>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</si>
  <si>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</si>
  <si>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</si>
  <si>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</si>
  <si>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</si>
  <si>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</si>
  <si>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</si>
  <si>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</si>
  <si>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</si>
  <si>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</si>
  <si>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</si>
  <si>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</si>
  <si>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</si>
  <si>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</si>
  <si>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</si>
  <si>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</si>
  <si>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</si>
  <si>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</si>
  <si>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</si>
  <si>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</si>
  <si>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</si>
  <si>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</si>
  <si>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</si>
  <si>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</si>
  <si>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</si>
  <si>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</si>
  <si>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</si>
  <si>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</si>
  <si>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</si>
  <si>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</si>
  <si>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</si>
  <si>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</si>
  <si>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</si>
  <si>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</si>
  <si>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</si>
  <si>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</si>
  <si>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</si>
  <si>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</si>
  <si>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</si>
  <si>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</si>
  <si>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</si>
  <si>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</si>
  <si>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</si>
  <si>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</si>
  <si>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</si>
  <si>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</si>
  <si>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</si>
  <si>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</si>
  <si>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</si>
  <si>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</si>
  <si>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</si>
  <si>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</si>
  <si>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</si>
  <si>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</si>
  <si>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</si>
  <si>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</si>
  <si>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</si>
  <si>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</si>
  <si>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</si>
  <si>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</si>
  <si>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</si>
  <si>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</si>
  <si>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</si>
  <si>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</si>
  <si>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</si>
  <si>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</si>
  <si>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</si>
  <si>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</si>
  <si>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</si>
  <si>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</si>
  <si>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</si>
  <si>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</si>
  <si>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</si>
  <si>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</si>
  <si>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</si>
  <si>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</si>
  <si>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</si>
  <si>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</si>
  <si>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</si>
  <si>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</si>
  <si>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</si>
  <si>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</si>
  <si>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</si>
  <si>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</si>
  <si>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</si>
  <si>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</si>
  <si>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</si>
  <si>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</si>
  <si>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</si>
  <si>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</si>
  <si>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</si>
  <si>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</si>
  <si>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</si>
  <si>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</si>
  <si>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</si>
  <si>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</si>
  <si>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</si>
  <si>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</si>
  <si>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</si>
  <si>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</si>
  <si>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</si>
  <si>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</si>
  <si>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</si>
  <si>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</si>
  <si>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</si>
  <si>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</si>
  <si>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</si>
  <si>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</si>
  <si>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</si>
  <si>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</si>
  <si>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</si>
  <si>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</si>
  <si>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</si>
  <si>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</si>
  <si>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</si>
  <si>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</si>
  <si>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</si>
  <si>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</si>
  <si>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</si>
  <si>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</si>
  <si>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</si>
  <si>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</si>
  <si>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</si>
  <si>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</si>
  <si>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</si>
  <si>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</si>
  <si>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</si>
  <si>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</si>
  <si>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</si>
  <si>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</si>
  <si>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</si>
  <si>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</si>
  <si>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</si>
  <si>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</si>
  <si>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</si>
  <si>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</si>
  <si>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</si>
  <si>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</si>
  <si>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</si>
  <si>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</si>
  <si>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</si>
  <si>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</si>
  <si>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</si>
  <si>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</si>
  <si>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</si>
  <si>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</si>
  <si>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</si>
  <si>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</si>
  <si>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</si>
  <si>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</si>
  <si>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</si>
  <si>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</si>
  <si>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</si>
  <si>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</si>
  <si>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</si>
  <si>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</si>
  <si>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</si>
  <si>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</si>
  <si>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</si>
  <si>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</si>
  <si>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</si>
  <si>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</si>
  <si>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</si>
  <si>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</si>
  <si>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</si>
  <si>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</si>
  <si>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</si>
  <si>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</si>
  <si>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</si>
  <si>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</si>
  <si>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</si>
  <si>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</si>
  <si>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</si>
  <si>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</si>
  <si>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</si>
  <si>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</si>
  <si>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</si>
  <si>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</si>
  <si>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</si>
  <si>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</si>
  <si>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</si>
  <si>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</si>
  <si>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</si>
  <si>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</si>
  <si>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</si>
  <si>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</si>
  <si>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</si>
  <si>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</si>
  <si>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</si>
  <si>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</si>
  <si>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</si>
  <si>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</si>
  <si>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</si>
  <si>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</si>
  <si>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</si>
  <si>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</si>
  <si>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</si>
  <si>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</si>
  <si>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</si>
  <si>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</si>
  <si>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</si>
  <si>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</si>
  <si>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</si>
  <si>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</si>
  <si>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</si>
  <si>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</si>
  <si>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</si>
  <si>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</si>
  <si>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</si>
  <si>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</si>
  <si>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</si>
  <si>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</si>
  <si>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</si>
  <si>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</si>
  <si>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</si>
  <si>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</si>
  <si>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</si>
  <si>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</si>
  <si>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</si>
  <si>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</si>
  <si>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</si>
  <si>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</si>
  <si>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</si>
  <si>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</si>
  <si>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</si>
  <si>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</si>
  <si>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</si>
  <si>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</si>
  <si>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</si>
  <si>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</si>
  <si>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</si>
  <si>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</si>
  <si>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</si>
  <si>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</si>
  <si>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</si>
  <si>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</si>
  <si>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</si>
  <si>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</si>
  <si>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</si>
  <si>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</si>
  <si>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</si>
  <si>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</si>
  <si>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</si>
  <si>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</si>
  <si>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</si>
  <si>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</si>
  <si>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</si>
  <si>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</si>
  <si>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</si>
  <si>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</si>
  <si>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</si>
  <si>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</si>
  <si>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</si>
  <si>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</si>
  <si>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</si>
  <si>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</si>
  <si>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</si>
  <si>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</si>
  <si>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</si>
  <si>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</si>
  <si>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</si>
  <si>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</si>
  <si>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</si>
  <si>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</si>
  <si>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</si>
  <si>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</si>
  <si>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</si>
  <si>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</si>
  <si>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</si>
  <si>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</si>
  <si>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</si>
  <si>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</si>
  <si>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</si>
  <si>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</si>
  <si>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</si>
  <si>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</si>
  <si>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</si>
  <si>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</si>
  <si>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</si>
  <si>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</si>
  <si>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</si>
  <si>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</si>
  <si>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</si>
  <si>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</si>
  <si>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</si>
  <si>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</si>
  <si>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</si>
  <si>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</si>
  <si>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</si>
  <si>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</si>
  <si>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</si>
  <si>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</si>
  <si>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</si>
  <si>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</si>
  <si>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</si>
  <si>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</si>
  <si>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</si>
  <si>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</si>
  <si>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</si>
  <si>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</si>
  <si>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</si>
  <si>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</si>
  <si>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</si>
  <si>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</si>
  <si>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</si>
  <si>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</si>
  <si>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</si>
  <si>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</si>
  <si>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</si>
  <si>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</si>
  <si>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</si>
  <si>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</si>
  <si>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</si>
  <si>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</si>
  <si>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</si>
  <si>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</si>
  <si>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</si>
  <si>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</si>
  <si>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</si>
  <si>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</si>
  <si>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</si>
  <si>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</si>
  <si>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</si>
  <si>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</si>
  <si>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</si>
  <si>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</si>
  <si>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</si>
  <si>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</si>
  <si>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</si>
  <si>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</si>
  <si>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</si>
  <si>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</si>
  <si>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</si>
  <si>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</si>
  <si>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</si>
  <si>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</si>
  <si>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</si>
  <si>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</si>
  <si>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</si>
  <si>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</si>
  <si>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</si>
  <si>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</si>
  <si>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</si>
  <si>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</si>
  <si>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</si>
  <si>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</si>
  <si>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</si>
  <si>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</si>
  <si>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</si>
  <si>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</si>
  <si>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</si>
  <si>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</si>
  <si>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</si>
  <si>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</si>
  <si>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</si>
  <si>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</si>
  <si>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</si>
  <si>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</si>
  <si>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</si>
  <si>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</si>
  <si>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</si>
  <si>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</si>
  <si>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</si>
  <si>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</si>
  <si>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</si>
  <si>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</si>
  <si>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</si>
  <si>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</si>
  <si>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</si>
  <si>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</si>
  <si>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</si>
  <si>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</si>
  <si>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</si>
  <si>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</si>
  <si>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</si>
  <si>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</si>
  <si>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</si>
  <si>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</si>
  <si>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</si>
  <si>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</si>
  <si>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</si>
  <si>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</si>
  <si>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</si>
  <si>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</si>
  <si>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</si>
  <si>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</si>
  <si>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</si>
  <si>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</si>
  <si>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</si>
  <si>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</si>
  <si>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</si>
  <si>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</si>
  <si>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</si>
  <si>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</si>
  <si>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</si>
  <si>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</si>
  <si>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</si>
  <si>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</si>
  <si>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</si>
  <si>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</si>
  <si>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</si>
  <si>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</si>
  <si>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</si>
  <si>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</si>
  <si>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</si>
  <si>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</si>
  <si>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</si>
  <si>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</si>
  <si>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</si>
  <si>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</si>
  <si>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</si>
  <si>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</si>
  <si>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</si>
  <si>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</si>
  <si>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</si>
  <si>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</si>
  <si>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</si>
  <si>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</si>
  <si>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</si>
  <si>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</si>
  <si>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</si>
  <si>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</si>
  <si>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</si>
  <si>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</si>
  <si>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</si>
  <si>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</si>
  <si>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</si>
  <si>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</si>
  <si>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</si>
  <si>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</si>
  <si>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</si>
  <si>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</si>
  <si>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</si>
  <si>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</si>
  <si>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</si>
  <si>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</si>
  <si>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</si>
  <si>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</si>
  <si>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</si>
  <si>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</si>
  <si>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</si>
  <si>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</si>
  <si>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</si>
  <si>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</si>
  <si>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</si>
  <si>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</si>
  <si>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</si>
  <si>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</si>
  <si>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</si>
  <si>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</si>
  <si>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</si>
  <si>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</si>
  <si>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</si>
  <si>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</si>
  <si>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</si>
  <si>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</si>
  <si>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</si>
  <si>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</si>
  <si>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</si>
  <si>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</si>
  <si>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</si>
  <si>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</si>
  <si>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</si>
  <si>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</si>
  <si>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</si>
  <si>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</si>
  <si>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</si>
  <si>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</si>
  <si>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</si>
  <si>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</si>
  <si>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</si>
  <si>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</si>
  <si>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</si>
  <si>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</si>
  <si>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</si>
  <si>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</si>
  <si>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</si>
  <si>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</si>
  <si>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</si>
  <si>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</si>
  <si>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</si>
  <si>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</si>
  <si>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</si>
  <si>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</si>
  <si>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</si>
  <si>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</si>
  <si>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</si>
  <si>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</si>
  <si>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</si>
  <si>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</si>
  <si>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</si>
  <si>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</si>
  <si>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</si>
  <si>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</si>
  <si>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</si>
  <si>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</si>
  <si>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</si>
  <si>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</si>
  <si>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</si>
  <si>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</si>
  <si>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</si>
  <si>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</si>
  <si>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</si>
  <si>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</si>
  <si>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</si>
  <si>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</si>
  <si>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</si>
  <si>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</si>
  <si>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</si>
  <si>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</si>
  <si>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</si>
  <si>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</si>
  <si>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</si>
  <si>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</si>
  <si>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</si>
  <si>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</si>
  <si>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</si>
  <si>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</si>
  <si>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</si>
  <si>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</si>
  <si>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</si>
  <si>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</si>
  <si>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</si>
  <si>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</si>
  <si>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</si>
  <si>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</si>
  <si>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</si>
  <si>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</si>
  <si>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</si>
  <si>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</si>
  <si>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</si>
  <si>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</si>
  <si>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</si>
  <si>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</si>
  <si>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</si>
  <si>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</si>
  <si>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</si>
  <si>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</si>
  <si>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</si>
  <si>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</si>
  <si>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</si>
  <si>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</si>
  <si>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</si>
  <si>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</si>
  <si>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</si>
  <si>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</si>
  <si>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</si>
  <si>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</si>
  <si>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</si>
  <si>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</si>
  <si>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</si>
  <si>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</si>
  <si>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</si>
  <si>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</si>
  <si>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</si>
  <si>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</si>
  <si>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</si>
  <si>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</si>
  <si>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</si>
  <si>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</si>
  <si>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</si>
  <si>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</si>
  <si>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</si>
  <si>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</si>
  <si>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</si>
  <si>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</si>
  <si>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</si>
  <si>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</si>
  <si>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</si>
  <si>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</si>
  <si>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</si>
  <si>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</si>
  <si>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</si>
  <si>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</si>
  <si>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</si>
  <si>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</si>
  <si>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</si>
  <si>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</si>
  <si>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</si>
  <si>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</si>
  <si>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</si>
  <si>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</si>
  <si>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</si>
  <si>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</si>
  <si>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</si>
  <si>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</si>
  <si>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</si>
  <si>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</si>
  <si>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</si>
  <si>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</si>
  <si>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</si>
  <si>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</si>
  <si>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</si>
  <si>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</si>
  <si>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</si>
  <si>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</si>
  <si>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</si>
  <si>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</si>
  <si>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</si>
  <si>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</si>
  <si>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</si>
  <si>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</si>
  <si>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</si>
  <si>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</si>
  <si>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</si>
  <si>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</si>
  <si>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</si>
  <si>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</si>
  <si>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</si>
  <si>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</si>
  <si>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</si>
  <si>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</si>
  <si>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</si>
  <si>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</si>
  <si>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</si>
  <si>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</si>
  <si>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</si>
  <si>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</si>
  <si>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</si>
  <si>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</si>
  <si>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</si>
  <si>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</si>
  <si>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</si>
  <si>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</si>
  <si>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</si>
  <si>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</si>
  <si>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</si>
  <si>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</si>
  <si>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</si>
  <si>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</si>
  <si>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</si>
  <si>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</si>
  <si>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</si>
  <si>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</si>
  <si>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</si>
  <si>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</si>
  <si>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</si>
  <si>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</si>
  <si>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</si>
  <si>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</si>
  <si>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</si>
  <si>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</si>
  <si>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</si>
  <si>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</si>
  <si>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</si>
  <si>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</si>
  <si>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</si>
  <si>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</si>
  <si>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</si>
  <si>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</si>
  <si>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</si>
  <si>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</si>
  <si>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</si>
  <si>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</si>
  <si>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</si>
  <si>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</si>
  <si>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</si>
  <si>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</si>
  <si>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</si>
  <si>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</si>
  <si>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</si>
  <si>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</si>
  <si>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</si>
  <si>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</si>
  <si>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</si>
  <si>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</si>
  <si>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</si>
  <si>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</si>
  <si>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</si>
  <si>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</si>
  <si>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</si>
  <si>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</si>
  <si>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</si>
  <si>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</si>
  <si>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</si>
  <si>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</si>
  <si>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</si>
  <si>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</si>
  <si>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</si>
  <si>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</si>
  <si>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</si>
  <si>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</si>
  <si>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</si>
  <si>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</si>
  <si>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</si>
  <si>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</si>
  <si>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</si>
  <si>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</si>
  <si>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</si>
  <si>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</si>
  <si>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</si>
  <si>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</si>
  <si>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</si>
  <si>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</si>
  <si>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</si>
  <si>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</si>
  <si>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</si>
  <si>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</si>
  <si>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</si>
  <si>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</si>
  <si>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</si>
  <si>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</si>
  <si>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</si>
  <si>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</si>
  <si>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</si>
  <si>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</si>
  <si>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</si>
  <si>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</si>
  <si>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</si>
  <si>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</si>
  <si>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</si>
  <si>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</si>
  <si>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</si>
  <si>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</si>
  <si>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</si>
  <si>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</si>
  <si>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</si>
  <si>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</si>
  <si>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</si>
  <si>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</si>
  <si>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</si>
  <si>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</si>
  <si>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</si>
  <si>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</si>
  <si>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</si>
  <si>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</si>
  <si>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</si>
  <si>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</si>
  <si>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</si>
  <si>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</si>
  <si>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</si>
  <si>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</si>
  <si>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</si>
  <si>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</si>
  <si>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</si>
  <si>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</si>
  <si>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</si>
  <si>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</si>
  <si>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</si>
  <si>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</si>
  <si>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</si>
  <si>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</si>
  <si>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</si>
  <si>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</si>
  <si>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</si>
  <si>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</si>
  <si>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</si>
  <si>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</si>
  <si>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</si>
  <si>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</si>
  <si>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</si>
  <si>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</si>
  <si>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</si>
  <si>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</si>
  <si>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</si>
  <si>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</si>
  <si>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</si>
  <si>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</si>
  <si>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</si>
  <si>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</si>
  <si>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</si>
  <si>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</si>
  <si>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</si>
  <si>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</si>
  <si>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</si>
  <si>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</si>
  <si>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</si>
  <si>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</si>
  <si>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</si>
  <si>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</si>
  <si>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</si>
  <si>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</si>
  <si>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</si>
  <si>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</si>
  <si>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</si>
  <si>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</si>
  <si>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</si>
  <si>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</si>
  <si>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</si>
  <si>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</si>
  <si>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</si>
  <si>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</si>
  <si>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</si>
  <si>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</si>
  <si>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</si>
  <si>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</si>
  <si>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</si>
  <si>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</si>
  <si>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</si>
  <si>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</si>
  <si>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</si>
  <si>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</si>
  <si>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</si>
  <si>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</si>
  <si>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</si>
  <si>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</si>
  <si>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</si>
  <si>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</si>
  <si>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</si>
  <si>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</si>
  <si>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</si>
  <si>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</si>
  <si>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</si>
  <si>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</si>
  <si>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</si>
  <si>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</si>
  <si>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</si>
  <si>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</si>
  <si>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</si>
  <si>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</si>
  <si>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</si>
  <si>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</si>
  <si>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</si>
  <si>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</si>
  <si>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</si>
  <si>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</si>
  <si>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</si>
  <si>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</si>
  <si>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</si>
  <si>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</si>
  <si>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</si>
  <si>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</si>
  <si>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</si>
  <si>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</si>
  <si>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</si>
  <si>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</si>
  <si>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</si>
  <si>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</si>
  <si>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</si>
  <si>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</si>
  <si>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</si>
  <si>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</si>
  <si>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</si>
  <si>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</si>
  <si>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</si>
  <si>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</si>
  <si>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</si>
  <si>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</si>
  <si>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</si>
  <si>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</si>
  <si>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</si>
  <si>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</si>
  <si>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</si>
  <si>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</si>
  <si>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</si>
  <si>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</si>
  <si>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</si>
  <si>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</si>
  <si>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</si>
  <si>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</si>
  <si>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</si>
  <si>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</si>
  <si>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</si>
  <si>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</si>
  <si>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</si>
  <si>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</si>
  <si>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</si>
  <si>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</si>
  <si>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</si>
  <si>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</si>
  <si>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</si>
  <si>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</si>
  <si>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</si>
  <si>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</si>
  <si>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</si>
  <si>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</si>
  <si>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</si>
  <si>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</si>
  <si>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</si>
  <si>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</si>
  <si>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</si>
  <si>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</si>
  <si>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</si>
  <si>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</si>
  <si>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</si>
  <si>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</si>
  <si>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</si>
  <si>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</si>
  <si>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</si>
  <si>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</si>
  <si>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</si>
  <si>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</si>
  <si>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</si>
  <si>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</si>
  <si>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</si>
  <si>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</si>
  <si>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</si>
  <si>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</si>
  <si>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</si>
  <si>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</si>
  <si>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</si>
  <si>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</si>
  <si>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</si>
  <si>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</si>
  <si>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</si>
  <si>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</si>
  <si>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</si>
  <si>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</si>
  <si>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</si>
  <si>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</si>
  <si>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</si>
  <si>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</si>
  <si>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</si>
  <si>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</si>
  <si>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</si>
  <si>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</si>
  <si>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</si>
  <si>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</si>
  <si>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</si>
  <si>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</si>
  <si>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</si>
  <si>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</si>
  <si>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</si>
  <si>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</si>
  <si>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</si>
  <si>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</si>
  <si>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</si>
  <si>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</si>
  <si>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</si>
  <si>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</si>
  <si>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</si>
  <si>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</si>
  <si>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</si>
  <si>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</si>
  <si>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</si>
  <si>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</si>
  <si>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</si>
  <si>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</si>
  <si>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</si>
  <si>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</si>
  <si>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</si>
  <si>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</si>
  <si>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</si>
  <si>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</si>
  <si>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</si>
  <si>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</si>
  <si>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</si>
  <si>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</si>
  <si>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</si>
  <si>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</si>
  <si>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</si>
  <si>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</si>
  <si>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</si>
  <si>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</si>
  <si>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</si>
  <si>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</si>
  <si>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</si>
  <si>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</si>
  <si>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</si>
  <si>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</si>
  <si>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</si>
  <si>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</si>
  <si>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</si>
  <si>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</si>
  <si>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</si>
  <si>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</si>
  <si>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</si>
  <si>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</si>
  <si>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</si>
  <si>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</si>
  <si>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</si>
  <si>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</si>
  <si>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</si>
  <si>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</si>
  <si>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</si>
  <si>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</si>
  <si>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</si>
  <si>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</si>
  <si>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</si>
  <si>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</si>
  <si>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</si>
  <si>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</si>
  <si>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</si>
  <si>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</si>
  <si>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</si>
  <si>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</si>
  <si>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</si>
  <si>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</si>
  <si>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</si>
  <si>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</si>
  <si>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</si>
  <si>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</si>
  <si>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</si>
  <si>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</si>
  <si>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</si>
  <si>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</si>
  <si>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</si>
  <si>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</si>
  <si>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</si>
  <si>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</si>
  <si>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</si>
  <si>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</si>
  <si>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</si>
  <si>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</si>
  <si>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</si>
  <si>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</si>
  <si>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</si>
  <si>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</si>
  <si>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</si>
  <si>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</si>
  <si>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</si>
  <si>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</si>
  <si>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</si>
  <si>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</si>
  <si>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</si>
  <si>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</si>
  <si>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</si>
  <si>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</si>
  <si>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</si>
  <si>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</si>
  <si>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</si>
  <si>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</si>
  <si>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</si>
  <si>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</si>
  <si>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</si>
  <si>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</si>
  <si>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</si>
  <si>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</si>
  <si>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</si>
  <si>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</si>
  <si>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</si>
  <si>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</si>
  <si>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</si>
  <si>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</si>
  <si>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</si>
  <si>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</si>
  <si>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</si>
  <si>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</si>
  <si>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</si>
  <si>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</si>
  <si>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</si>
  <si>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</si>
  <si>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</si>
  <si>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</si>
  <si>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</si>
  <si>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</si>
  <si>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</si>
  <si>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</si>
  <si>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</si>
  <si>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</si>
  <si>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</si>
  <si>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</si>
  <si>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</si>
  <si>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</si>
  <si>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</si>
  <si>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</si>
  <si>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</si>
  <si>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</si>
  <si>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</si>
  <si>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</si>
  <si>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</si>
  <si>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</si>
  <si>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</si>
  <si>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</si>
  <si>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</si>
  <si>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</si>
  <si>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</si>
  <si>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</si>
  <si>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</si>
  <si>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</si>
  <si>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</si>
  <si>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</si>
  <si>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</si>
  <si>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</si>
  <si>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</si>
  <si>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</si>
  <si>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</si>
  <si>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</si>
  <si>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</si>
  <si>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</si>
  <si>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</si>
  <si>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</si>
  <si>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</si>
  <si>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</si>
  <si>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</si>
  <si>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</si>
  <si>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</si>
  <si>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</si>
  <si>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</si>
  <si>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</si>
  <si>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</si>
  <si>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</si>
  <si>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</si>
  <si>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</si>
  <si>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</si>
  <si>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</si>
  <si>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</si>
  <si>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</si>
  <si>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</si>
  <si>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</si>
  <si>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</si>
  <si>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</si>
  <si>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</si>
  <si>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</si>
  <si>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</si>
  <si>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</si>
  <si>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</si>
  <si>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</si>
  <si>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</si>
  <si>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</si>
  <si>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</si>
  <si>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</si>
  <si>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</si>
  <si>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</si>
  <si>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</si>
  <si>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</si>
  <si>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</si>
  <si>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</si>
  <si>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</si>
  <si>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</si>
  <si>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</si>
  <si>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</si>
  <si>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</si>
  <si>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</si>
  <si>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</si>
  <si>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</si>
  <si>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</si>
  <si>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</si>
  <si>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</si>
  <si>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</si>
  <si>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</si>
  <si>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</si>
  <si>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</si>
  <si>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</si>
  <si>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</si>
  <si>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</si>
  <si>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</si>
  <si>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</si>
  <si>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</si>
  <si>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</si>
  <si>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</si>
  <si>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</si>
  <si>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</si>
  <si>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</si>
  <si>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</si>
  <si>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</si>
  <si>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</si>
  <si>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</si>
  <si>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</si>
  <si>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</si>
  <si>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</si>
  <si>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</si>
  <si>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</si>
  <si>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</si>
  <si>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</si>
  <si>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</si>
  <si>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</si>
  <si>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</si>
  <si>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</si>
  <si>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</si>
  <si>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</si>
  <si>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</si>
  <si>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</si>
  <si>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</si>
  <si>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</si>
  <si>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</si>
  <si>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</si>
  <si>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</si>
  <si>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</si>
  <si>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</si>
  <si>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</si>
  <si>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</si>
  <si>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</si>
  <si>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</si>
  <si>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</si>
  <si>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</si>
  <si>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</si>
  <si>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</si>
  <si>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</si>
  <si>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</si>
  <si>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</si>
  <si>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</si>
  <si>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</si>
  <si>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</si>
  <si>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</si>
  <si>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</si>
  <si>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</si>
  <si>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</si>
  <si>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</si>
  <si>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</si>
  <si>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</si>
  <si>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</si>
  <si>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</si>
  <si>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</si>
  <si>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</si>
  <si>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</si>
  <si>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</si>
  <si>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</si>
  <si>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</si>
  <si>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</si>
  <si>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</si>
  <si>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</si>
  <si>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</si>
  <si>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</si>
  <si>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</si>
  <si>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</si>
  <si>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</si>
  <si>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</si>
  <si>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</si>
  <si>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</si>
  <si>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</si>
  <si>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</si>
  <si>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</si>
  <si>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</si>
  <si>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</si>
  <si>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</si>
  <si>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</si>
  <si>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</si>
  <si>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</si>
  <si>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</si>
  <si>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</si>
  <si>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</si>
  <si>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</si>
  <si>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</si>
  <si>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</si>
  <si>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</si>
  <si>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</si>
  <si>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</si>
  <si>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</si>
  <si>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</si>
  <si>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</si>
  <si>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</si>
  <si>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</si>
  <si>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</si>
  <si>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</si>
  <si>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</si>
  <si>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</si>
  <si>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</si>
  <si>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</si>
  <si>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</si>
  <si>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</si>
  <si>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</si>
  <si>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</si>
  <si>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</si>
  <si>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</si>
  <si>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</si>
  <si>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</si>
  <si>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</si>
  <si>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</si>
  <si>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</si>
  <si>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</si>
  <si>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</si>
  <si>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</si>
  <si>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</si>
  <si>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</si>
  <si>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</si>
  <si>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</si>
  <si>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</si>
  <si>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</si>
  <si>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</si>
  <si>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</si>
  <si>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</si>
  <si>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</si>
  <si>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</si>
  <si>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</si>
  <si>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</si>
  <si>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</si>
  <si>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</si>
  <si>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</si>
  <si>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</si>
  <si>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</si>
  <si>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</si>
  <si>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</si>
  <si>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</si>
  <si>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</si>
  <si>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</si>
  <si>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</si>
  <si>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</si>
  <si>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</si>
  <si>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</si>
  <si>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</si>
  <si>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</si>
  <si>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</si>
  <si>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</si>
  <si>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</si>
  <si>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</si>
  <si>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</si>
  <si>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</si>
  <si>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</si>
  <si>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</si>
  <si>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</si>
  <si>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</si>
  <si>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</si>
  <si>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</si>
  <si>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</si>
  <si>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</si>
  <si>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</si>
  <si>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</si>
  <si>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</si>
  <si>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</si>
  <si>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</si>
  <si>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</si>
  <si>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</si>
  <si>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</si>
  <si>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</si>
  <si>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</si>
  <si>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</si>
  <si>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</si>
  <si>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</si>
  <si>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</si>
  <si>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</si>
  <si>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</si>
  <si>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</si>
  <si>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</si>
  <si>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</si>
  <si>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</si>
  <si>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</si>
  <si>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</si>
  <si>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</si>
  <si>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</si>
  <si>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</si>
  <si>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</si>
  <si>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</si>
  <si>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</si>
  <si>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</si>
  <si>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</si>
  <si>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</si>
  <si>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</si>
  <si>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</si>
  <si>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</si>
  <si>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</si>
  <si>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</si>
  <si>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</si>
  <si>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</si>
  <si>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</si>
  <si>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</si>
  <si>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</si>
  <si>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</si>
  <si>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</si>
  <si>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</si>
  <si>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</si>
  <si>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</si>
  <si>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</si>
  <si>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</si>
  <si>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</si>
  <si>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</si>
  <si>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</si>
  <si>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</si>
  <si>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</si>
  <si>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</si>
  <si>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</si>
  <si>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</si>
  <si>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</si>
  <si>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</si>
  <si>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</si>
  <si>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</si>
  <si>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</si>
  <si>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</si>
  <si>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</si>
  <si>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</si>
  <si>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</si>
  <si>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</si>
  <si>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</si>
  <si>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</si>
  <si>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</si>
  <si>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</si>
  <si>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</si>
  <si>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</si>
  <si>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</si>
  <si>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</si>
  <si>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</si>
  <si>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</si>
  <si>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</si>
  <si>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</si>
  <si>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</si>
  <si>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</si>
  <si>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</si>
  <si>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</si>
  <si>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</si>
  <si>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</si>
  <si>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</si>
  <si>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</si>
  <si>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</si>
  <si>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</si>
  <si>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</si>
  <si>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</si>
  <si>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</si>
  <si>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</si>
  <si>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</si>
  <si>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</si>
  <si>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</si>
  <si>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</si>
  <si>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</si>
  <si>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</si>
  <si>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</si>
  <si>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</si>
  <si>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</si>
  <si>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</si>
  <si>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</si>
  <si>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</si>
  <si>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</si>
  <si>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</si>
  <si>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</si>
  <si>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</si>
  <si>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</si>
  <si>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</si>
  <si>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</si>
  <si>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</si>
  <si>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</si>
  <si>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</si>
  <si>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</si>
  <si>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</si>
  <si>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</si>
  <si>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</si>
  <si>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</si>
  <si>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</si>
  <si>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</si>
  <si>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</si>
  <si>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</si>
  <si>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</si>
  <si>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</si>
  <si>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</si>
  <si>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</si>
  <si>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</si>
  <si>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</si>
  <si>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</si>
  <si>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</si>
  <si>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</si>
  <si>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</si>
  <si>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</si>
  <si>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</si>
  <si>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</si>
  <si>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</si>
  <si>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</si>
  <si>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</si>
  <si>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</si>
  <si>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</si>
  <si>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</si>
  <si>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</si>
  <si>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</si>
  <si>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</si>
  <si>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</si>
  <si>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</si>
  <si>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</si>
  <si>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</si>
  <si>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</si>
  <si>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</si>
  <si>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</si>
  <si>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</si>
  <si>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</si>
  <si>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</si>
  <si>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</si>
  <si>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</si>
  <si>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</si>
  <si>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</si>
  <si>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</si>
  <si>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</si>
  <si>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</si>
  <si>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</si>
  <si>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</si>
  <si>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</si>
  <si>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</si>
  <si>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</si>
  <si>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</si>
  <si>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</si>
  <si>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</si>
  <si>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</si>
  <si>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</si>
  <si>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</si>
  <si>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</si>
  <si>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</si>
  <si>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</si>
  <si>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</si>
  <si>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</si>
  <si>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</si>
  <si>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</si>
  <si>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</si>
  <si>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</si>
  <si>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</si>
  <si>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</si>
  <si>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</si>
  <si>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</si>
  <si>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</si>
  <si>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</si>
  <si>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</si>
  <si>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</si>
  <si>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</si>
  <si>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</si>
  <si>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</si>
  <si>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</si>
  <si>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</si>
  <si>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</si>
  <si>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</si>
  <si>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</si>
  <si>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</si>
  <si>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</si>
  <si>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</si>
  <si>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</si>
  <si>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</si>
  <si>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</si>
  <si>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</si>
  <si>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</si>
  <si>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</si>
  <si>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</si>
  <si>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</si>
  <si>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</si>
  <si>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</si>
  <si>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</si>
  <si>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</si>
  <si>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</si>
  <si>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</si>
  <si>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</si>
  <si>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</si>
  <si>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</si>
  <si>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</si>
  <si>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</si>
  <si>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</si>
  <si>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</si>
  <si>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</si>
  <si>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</si>
  <si>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</si>
  <si>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</si>
  <si>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</si>
  <si>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</si>
  <si>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</si>
  <si>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</si>
  <si>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</si>
  <si>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</si>
  <si>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</si>
  <si>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</si>
  <si>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</si>
  <si>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</si>
  <si>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</si>
  <si>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</si>
  <si>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</si>
  <si>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</si>
  <si>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</si>
  <si>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</si>
  <si>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</si>
  <si>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</si>
  <si>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</si>
  <si>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</si>
  <si>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</si>
  <si>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</si>
  <si>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</si>
  <si>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</si>
  <si>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</si>
  <si>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</si>
  <si>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</si>
  <si>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</si>
  <si>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</si>
  <si>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</si>
  <si>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</si>
  <si>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</si>
  <si>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</si>
  <si>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</si>
  <si>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</si>
  <si>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</si>
  <si>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</si>
  <si>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</si>
  <si>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</si>
  <si>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</si>
  <si>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</si>
  <si>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</si>
  <si>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</si>
  <si>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</si>
  <si>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</si>
  <si>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</si>
  <si>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</si>
  <si>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</si>
  <si>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</si>
  <si>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</si>
  <si>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</si>
  <si>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</si>
  <si>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</si>
  <si>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</si>
  <si>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</si>
  <si>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</si>
  <si>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</si>
  <si>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</si>
  <si>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</si>
  <si>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</si>
  <si>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</si>
  <si>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</si>
  <si>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</si>
  <si>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</si>
  <si>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</si>
  <si>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</si>
  <si>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</si>
  <si>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</si>
  <si>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</si>
  <si>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</si>
  <si>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</si>
  <si>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</si>
  <si>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</si>
  <si>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</si>
  <si>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</si>
  <si>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</si>
  <si>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</si>
  <si>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</si>
  <si>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</si>
  <si>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</si>
  <si>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</si>
  <si>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</si>
  <si>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</si>
  <si>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</si>
  <si>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</si>
  <si>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</si>
  <si>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</si>
  <si>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</si>
  <si>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</si>
  <si>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</si>
  <si>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</si>
  <si>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</si>
  <si>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</si>
  <si>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</si>
  <si>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</si>
  <si>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</si>
  <si>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</si>
  <si>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</si>
  <si>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</si>
  <si>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</si>
  <si>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</si>
  <si>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</si>
  <si>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</si>
  <si>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</si>
  <si>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</si>
  <si>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</si>
  <si>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</si>
  <si>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</si>
  <si>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</si>
  <si>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</si>
  <si>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</si>
  <si>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</si>
  <si>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</si>
  <si>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</si>
  <si>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</si>
  <si>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</si>
  <si>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</si>
  <si>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</si>
  <si>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</si>
  <si>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</si>
  <si>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</si>
  <si>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</si>
  <si>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</si>
  <si>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</si>
  <si>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</si>
  <si>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</si>
  <si>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</si>
  <si>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</si>
  <si>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</si>
  <si>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</si>
  <si>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</si>
  <si>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</si>
  <si>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</si>
  <si>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</si>
  <si>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</si>
  <si>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</si>
  <si>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</si>
  <si>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</si>
  <si>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</si>
  <si>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</si>
  <si>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</si>
  <si>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</si>
  <si>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</si>
  <si>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</si>
  <si>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</si>
  <si>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</si>
  <si>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</si>
  <si>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</si>
  <si>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</si>
  <si>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</si>
  <si>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</si>
  <si>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</si>
  <si>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</si>
  <si>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</si>
  <si>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</si>
  <si>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</si>
  <si>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</si>
  <si>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</si>
  <si>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</si>
  <si>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</si>
  <si>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</si>
  <si>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</si>
  <si>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</si>
  <si>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</si>
  <si>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</si>
  <si>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</si>
  <si>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</si>
  <si>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</si>
  <si>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</si>
  <si>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</si>
  <si>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</si>
  <si>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</si>
  <si>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</si>
  <si>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</si>
  <si>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</si>
  <si>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</si>
  <si>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</si>
  <si>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</si>
  <si>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</si>
  <si>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</si>
  <si>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</si>
  <si>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</si>
  <si>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</si>
  <si>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</si>
  <si>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</si>
  <si>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</si>
  <si>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</si>
  <si>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</si>
  <si>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</si>
  <si>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</si>
  <si>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</si>
  <si>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</si>
  <si>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</si>
  <si>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</si>
  <si>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</si>
  <si>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</si>
  <si>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</si>
  <si>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</si>
  <si>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</si>
  <si>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</si>
  <si>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</si>
  <si>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</si>
  <si>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</si>
  <si>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</si>
  <si>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</si>
  <si>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</si>
  <si>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</si>
  <si>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</si>
  <si>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</si>
  <si>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</si>
  <si>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</si>
  <si>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</si>
  <si>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</si>
  <si>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</si>
  <si>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</si>
  <si>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</si>
  <si>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</si>
  <si>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</si>
  <si>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</si>
  <si>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</si>
  <si>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</si>
  <si>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</si>
  <si>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</si>
  <si>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</si>
  <si>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</si>
  <si>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</si>
  <si>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</si>
  <si>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</si>
  <si>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</si>
  <si>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</si>
  <si>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</si>
  <si>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</si>
  <si>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</si>
  <si>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</si>
  <si>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</si>
  <si>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</si>
  <si>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</si>
  <si>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</si>
  <si>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</si>
  <si>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</si>
  <si>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</si>
  <si>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</si>
  <si>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</si>
  <si>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</si>
  <si>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</si>
  <si>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</si>
  <si>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</si>
  <si>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</si>
  <si>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</si>
  <si>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</si>
  <si>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</si>
  <si>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</si>
  <si>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</si>
  <si>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</si>
  <si>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</si>
  <si>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</si>
  <si>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</si>
  <si>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</si>
  <si>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</si>
  <si>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</si>
  <si>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</si>
  <si>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</si>
  <si>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</si>
  <si>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</si>
  <si>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</si>
  <si>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</si>
  <si>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</si>
  <si>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</si>
  <si>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</si>
  <si>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</si>
  <si>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</si>
  <si>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</si>
  <si>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</si>
  <si>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</si>
  <si>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</si>
  <si>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</si>
  <si>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</si>
  <si>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</si>
  <si>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</si>
  <si>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</si>
  <si>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</si>
  <si>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</si>
  <si>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</si>
  <si>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</si>
  <si>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</si>
  <si>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</si>
  <si>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</si>
  <si>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</si>
  <si>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</si>
  <si>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</si>
  <si>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</si>
  <si>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</si>
  <si>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</si>
  <si>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</si>
  <si>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</si>
  <si>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</si>
  <si>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</si>
  <si>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</si>
  <si>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</si>
  <si>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</si>
  <si>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</si>
  <si>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</si>
  <si>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</si>
  <si>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</si>
  <si>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</si>
  <si>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</si>
  <si>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</si>
  <si>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</si>
  <si>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</si>
  <si>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</si>
  <si>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</si>
  <si>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</si>
  <si>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</si>
  <si>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</si>
  <si>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</si>
  <si>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</si>
  <si>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</si>
  <si>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</si>
  <si>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</si>
  <si>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</si>
  <si>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</si>
  <si>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</si>
  <si>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</si>
  <si>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</si>
  <si>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</si>
  <si>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</si>
  <si>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</si>
  <si>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</si>
  <si>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</si>
  <si>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</si>
  <si>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</si>
  <si>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</si>
  <si>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</si>
  <si>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</si>
  <si>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</si>
  <si>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</si>
  <si>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</si>
  <si>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</si>
  <si>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</si>
  <si>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</si>
  <si>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</si>
  <si>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</si>
  <si>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</si>
  <si>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</si>
  <si>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</si>
  <si>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</si>
  <si>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</si>
  <si>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</si>
  <si>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</si>
  <si>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</si>
  <si>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</si>
  <si>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</si>
  <si>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</si>
  <si>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</si>
  <si>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</si>
  <si>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</si>
  <si>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</si>
  <si>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</si>
  <si>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</si>
  <si>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</si>
  <si>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</si>
  <si>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</si>
  <si>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</si>
  <si>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</si>
  <si>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</si>
  <si>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</si>
  <si>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</si>
  <si>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</si>
  <si>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</si>
  <si>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</si>
  <si>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</si>
  <si>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</si>
  <si>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</si>
  <si>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</si>
  <si>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</si>
  <si>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</si>
  <si>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</si>
  <si>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</si>
  <si>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</si>
  <si>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</si>
  <si>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</si>
  <si>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</si>
  <si>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</si>
  <si>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</si>
  <si>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</si>
  <si>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</si>
  <si>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</si>
  <si>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</si>
  <si>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</si>
  <si>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</si>
  <si>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</si>
  <si>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</si>
  <si>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</si>
  <si>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</si>
  <si>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</si>
  <si>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</si>
  <si>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</si>
  <si>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</si>
  <si>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</si>
  <si>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</si>
  <si>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</si>
  <si>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</si>
  <si>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</si>
  <si>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</si>
  <si>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</si>
  <si>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</si>
  <si>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</si>
  <si>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</si>
  <si>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</si>
  <si>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</si>
  <si>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</si>
  <si>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</si>
  <si>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</si>
  <si>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</si>
  <si>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</si>
  <si>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</si>
  <si>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</si>
  <si>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</si>
  <si>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</si>
  <si>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</si>
  <si>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</si>
  <si>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</si>
  <si>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</si>
  <si>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</si>
  <si>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</si>
  <si>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</si>
  <si>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</si>
  <si>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</si>
  <si>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</si>
  <si>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</si>
  <si>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</si>
  <si>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</si>
  <si>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</si>
  <si>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</si>
  <si>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</si>
  <si>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</si>
  <si>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</si>
  <si>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</si>
  <si>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</si>
  <si>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</si>
  <si>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</si>
  <si>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</si>
  <si>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</si>
  <si>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</si>
  <si>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</si>
  <si>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</si>
  <si>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</si>
  <si>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</si>
  <si>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</si>
  <si>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</si>
  <si>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</si>
  <si>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</si>
  <si>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</si>
  <si>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</si>
  <si>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</si>
  <si>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</si>
  <si>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</si>
  <si>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</si>
  <si>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</si>
  <si>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</si>
  <si>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</si>
  <si>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</si>
  <si>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</si>
  <si>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</si>
  <si>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</si>
  <si>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</si>
  <si>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</si>
  <si>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</si>
  <si>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</si>
  <si>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</si>
  <si>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</si>
  <si>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</si>
  <si>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</si>
  <si>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</si>
  <si>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</si>
  <si>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</si>
  <si>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</si>
  <si>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</si>
  <si>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</si>
  <si>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</si>
  <si>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</si>
  <si>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</si>
  <si>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</si>
  <si>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</si>
  <si>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</si>
  <si>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</si>
  <si>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</si>
  <si>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</si>
  <si>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</si>
  <si>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</si>
  <si>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</si>
  <si>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</si>
  <si>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</si>
  <si>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</si>
  <si>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</si>
  <si>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</si>
  <si>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</si>
  <si>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</si>
  <si>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</si>
  <si>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</si>
  <si>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</si>
  <si>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</si>
  <si>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</si>
  <si>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</si>
  <si>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</si>
  <si>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</si>
  <si>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</si>
  <si>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</si>
  <si>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</si>
  <si>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</si>
  <si>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</si>
  <si>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</si>
  <si>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</si>
  <si>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</si>
  <si>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</si>
  <si>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</si>
  <si>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</si>
  <si>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</si>
  <si>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</si>
  <si>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</si>
  <si>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</si>
  <si>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</si>
  <si>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</si>
  <si>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</si>
  <si>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</si>
  <si>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</si>
  <si>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</si>
  <si>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</si>
  <si>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</si>
  <si>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</si>
  <si>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</si>
  <si>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</si>
  <si>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</si>
  <si>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</si>
  <si>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</si>
  <si>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</si>
  <si>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</si>
  <si>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</si>
  <si>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</si>
  <si>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</si>
  <si>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</si>
  <si>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</si>
  <si>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</si>
  <si>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</si>
  <si>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</si>
  <si>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</si>
  <si>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</si>
  <si>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</si>
  <si>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</si>
  <si>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</si>
  <si>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</si>
  <si>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</si>
  <si>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</si>
  <si>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</si>
  <si>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</si>
  <si>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</si>
  <si>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</si>
  <si>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</si>
  <si>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</si>
  <si>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</si>
  <si>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</si>
  <si>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</si>
  <si>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</si>
  <si>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</si>
  <si>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</si>
  <si>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</si>
  <si>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</si>
  <si>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</si>
  <si>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</si>
  <si>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</si>
  <si>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</si>
  <si>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</si>
  <si>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</si>
  <si>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</si>
  <si>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</si>
  <si>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</si>
  <si>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</si>
  <si>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</si>
  <si>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</si>
  <si>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</si>
  <si>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</si>
  <si>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</si>
  <si>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</si>
  <si>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</si>
  <si>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</si>
  <si>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</si>
  <si>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</si>
  <si>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</si>
  <si>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</si>
  <si>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</si>
  <si>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</si>
  <si>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</si>
  <si>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</si>
  <si>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</si>
  <si>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</si>
  <si>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</si>
  <si>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</si>
  <si>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</si>
  <si>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</si>
  <si>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</si>
  <si>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</si>
  <si>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</si>
  <si>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</si>
  <si>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</si>
  <si>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</si>
  <si>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</si>
  <si>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</si>
  <si>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</si>
  <si>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</si>
  <si>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</si>
  <si>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</si>
  <si>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</si>
  <si>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</si>
  <si>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</si>
  <si>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</si>
  <si>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</si>
  <si>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</si>
  <si>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</si>
  <si>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</si>
  <si>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</si>
  <si>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</si>
  <si>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</si>
  <si>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</si>
  <si>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</si>
  <si>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</si>
  <si>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</si>
  <si>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</si>
  <si>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</si>
  <si>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</si>
  <si>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</si>
  <si>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</si>
  <si>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</si>
  <si>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</si>
  <si>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</si>
  <si>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</si>
  <si>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</si>
  <si>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</si>
  <si>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</si>
  <si>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</si>
  <si>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</si>
  <si>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</si>
  <si>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</si>
  <si>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</si>
  <si>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</si>
  <si>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</si>
  <si>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</si>
  <si>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</si>
  <si>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</si>
  <si>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</si>
  <si>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</si>
  <si>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</si>
  <si>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</si>
  <si>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</si>
  <si>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</si>
  <si>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</si>
  <si>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</si>
  <si>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</si>
  <si>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</si>
  <si>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</si>
  <si>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</si>
  <si>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</si>
  <si>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</si>
  <si>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</si>
  <si>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</si>
  <si>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</si>
  <si>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</si>
  <si>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</si>
  <si>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</si>
  <si>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</si>
  <si>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</si>
  <si>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</si>
  <si>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</si>
  <si>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</si>
  <si>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</si>
  <si>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</si>
  <si>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</si>
  <si>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</si>
  <si>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</si>
  <si>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</si>
  <si>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</si>
  <si>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</si>
  <si>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</si>
  <si>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</si>
  <si>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</si>
  <si>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</si>
  <si>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</si>
  <si>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</si>
  <si>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</si>
  <si>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</si>
  <si>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</si>
  <si>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</si>
  <si>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</si>
  <si>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</si>
  <si>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</si>
  <si>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</si>
  <si>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</si>
  <si>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</si>
  <si>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</si>
  <si>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</si>
  <si>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</si>
  <si>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</si>
  <si>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</si>
  <si>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</si>
  <si>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</si>
  <si>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</si>
  <si>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</si>
  <si>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</si>
  <si>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</si>
  <si>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</si>
  <si>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</si>
  <si>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</si>
  <si>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</si>
  <si>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</si>
  <si>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</si>
  <si>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</si>
  <si>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</si>
  <si>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</si>
  <si>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</si>
  <si>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</si>
  <si>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</si>
  <si>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</si>
  <si>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</si>
  <si>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</si>
  <si>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</si>
  <si>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</si>
  <si>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</si>
  <si>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</si>
  <si>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</si>
  <si>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</si>
  <si>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</si>
  <si>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</si>
  <si>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</si>
  <si>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</si>
  <si>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</si>
  <si>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</si>
  <si>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</si>
  <si>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</si>
  <si>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</si>
  <si>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</si>
  <si>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</si>
  <si>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</si>
  <si>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</si>
  <si>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</si>
  <si>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</si>
  <si>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</si>
  <si>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</si>
  <si>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</si>
  <si>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</si>
  <si>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</si>
  <si>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</si>
  <si>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</si>
  <si>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</si>
  <si>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</si>
  <si>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</si>
  <si>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</si>
  <si>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</si>
  <si>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</si>
  <si>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</si>
  <si>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</si>
  <si>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</si>
  <si>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</si>
  <si>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</si>
  <si>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</si>
  <si>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</si>
  <si>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</si>
  <si>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</si>
  <si>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</si>
  <si>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</si>
  <si>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</si>
  <si>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</si>
  <si>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</si>
  <si>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</si>
  <si>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</si>
  <si>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</si>
  <si>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</si>
  <si>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</si>
  <si>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</si>
  <si>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</si>
  <si>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</si>
  <si>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</si>
  <si>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</si>
  <si>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</si>
  <si>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</si>
  <si>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</si>
  <si>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</si>
  <si>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</si>
  <si>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</si>
  <si>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</si>
  <si>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</si>
  <si>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</si>
  <si>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</si>
  <si>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</si>
  <si>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</si>
  <si>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</si>
  <si>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</si>
  <si>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</si>
  <si>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</si>
  <si>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</si>
  <si>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</si>
  <si>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</si>
  <si>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</si>
  <si>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</si>
  <si>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</si>
  <si>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</si>
  <si>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</si>
  <si>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</si>
  <si>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</si>
  <si>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</si>
  <si>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</si>
  <si>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</si>
  <si>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</si>
  <si>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</si>
  <si>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</si>
  <si>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</si>
  <si>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</si>
  <si>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</si>
  <si>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</si>
  <si>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</si>
  <si>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</si>
  <si>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</si>
  <si>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</si>
  <si>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</si>
  <si>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</si>
  <si>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</si>
  <si>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</si>
  <si>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</si>
  <si>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</si>
  <si>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</si>
  <si>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</si>
  <si>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</si>
  <si>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</si>
  <si>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</si>
  <si>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</si>
  <si>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</si>
  <si>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</si>
  <si>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</si>
  <si>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</si>
  <si>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</si>
  <si>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</si>
  <si>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</si>
  <si>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</si>
  <si>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</si>
  <si>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</si>
  <si>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</si>
  <si>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</si>
  <si>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</si>
  <si>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</si>
  <si>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</si>
  <si>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</si>
  <si>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</si>
  <si>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</si>
  <si>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</si>
  <si>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</si>
  <si>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</si>
  <si>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</si>
  <si>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</si>
  <si>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</si>
  <si>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</si>
  <si>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</si>
  <si>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</si>
  <si>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</si>
  <si>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</si>
  <si>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</si>
  <si>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</si>
  <si>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</si>
  <si>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</si>
  <si>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</si>
  <si>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</si>
  <si>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</si>
  <si>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</si>
  <si>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</si>
  <si>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</si>
  <si>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</si>
  <si>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</si>
  <si>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</si>
  <si>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</si>
  <si>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</si>
  <si>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</si>
  <si>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</si>
  <si>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</si>
  <si>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</si>
  <si>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</si>
  <si>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</si>
  <si>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</si>
  <si>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</si>
  <si>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</si>
  <si>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</si>
  <si>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</si>
  <si>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</si>
  <si>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</si>
  <si>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</si>
  <si>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</si>
  <si>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</si>
  <si>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</si>
  <si>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</si>
  <si>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</si>
  <si>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</si>
  <si>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</si>
  <si>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</si>
  <si>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</si>
  <si>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</si>
  <si>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</si>
  <si>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</si>
  <si>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</si>
  <si>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</si>
  <si>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</si>
  <si>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</si>
  <si>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</si>
  <si>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</si>
  <si>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</si>
  <si>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</si>
  <si>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</si>
  <si>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</si>
  <si>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</si>
  <si>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</si>
  <si>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</si>
  <si>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</si>
  <si>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</si>
  <si>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</si>
  <si>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</si>
  <si>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</si>
  <si>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</si>
  <si>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</si>
  <si>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</si>
  <si>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</si>
  <si>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</si>
  <si>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</si>
  <si>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</si>
  <si>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</si>
  <si>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</si>
  <si>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</si>
  <si>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</si>
  <si>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</si>
  <si>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</si>
  <si>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</si>
  <si>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</si>
  <si>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</si>
  <si>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</si>
  <si>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</si>
  <si>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</si>
  <si>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</si>
  <si>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</si>
  <si>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</si>
  <si>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</si>
  <si>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</si>
  <si>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</si>
  <si>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</si>
  <si>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</si>
  <si>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</si>
  <si>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</si>
  <si>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</si>
  <si>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</si>
  <si>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</si>
  <si>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</si>
  <si>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</si>
  <si>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</si>
  <si>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</si>
  <si>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</si>
  <si>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</si>
  <si>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</si>
  <si>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</si>
  <si>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</si>
  <si>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</si>
  <si>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</si>
  <si>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</si>
  <si>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</si>
  <si>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</si>
  <si>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</si>
  <si>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</si>
  <si>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</si>
  <si>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</si>
  <si>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</si>
  <si>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</si>
  <si>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</si>
  <si>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</si>
  <si>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</si>
  <si>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</si>
  <si>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</si>
  <si>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</si>
  <si>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</si>
  <si>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</si>
  <si>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</si>
  <si>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</si>
  <si>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</si>
  <si>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</si>
  <si>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</si>
  <si>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</si>
  <si>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</si>
  <si>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</si>
  <si>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</si>
  <si>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</si>
  <si>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</si>
  <si>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</si>
  <si>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</si>
  <si>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</si>
  <si>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</si>
  <si>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</si>
  <si>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</si>
  <si>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</si>
  <si>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</si>
  <si>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</si>
  <si>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</si>
  <si>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</si>
  <si>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</si>
  <si>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</si>
  <si>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</si>
  <si>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</si>
  <si>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</si>
  <si>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</si>
  <si>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</si>
  <si>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</si>
  <si>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</si>
  <si>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</si>
  <si>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</si>
  <si>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</si>
  <si>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</si>
  <si>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</si>
  <si>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</si>
  <si>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</si>
  <si>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</si>
  <si>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</si>
  <si>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</si>
  <si>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</si>
  <si>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</si>
  <si>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</si>
  <si>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</si>
  <si>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</si>
  <si>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</si>
  <si>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</si>
  <si>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</si>
  <si>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</si>
  <si>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</si>
  <si>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</si>
  <si>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</si>
  <si>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</si>
  <si>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</si>
  <si>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</si>
  <si>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</si>
  <si>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</si>
  <si>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</si>
  <si>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</si>
  <si>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</si>
  <si>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</si>
  <si>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</si>
  <si>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</si>
  <si>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</si>
  <si>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</si>
  <si>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</si>
  <si>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</si>
  <si>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</si>
  <si>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</si>
  <si>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</si>
  <si>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</si>
  <si>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</si>
  <si>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</si>
  <si>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</si>
  <si>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</si>
  <si>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</si>
  <si>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</si>
  <si>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</si>
  <si>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</si>
  <si>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</si>
  <si>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</si>
  <si>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</si>
  <si>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</si>
  <si>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</si>
  <si>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</si>
  <si>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</si>
  <si>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</si>
  <si>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</si>
  <si>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</si>
  <si>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</si>
  <si>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</si>
  <si>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</si>
  <si>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</si>
  <si>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</si>
  <si>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</si>
  <si>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</si>
  <si>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</si>
  <si>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</si>
  <si>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</si>
  <si>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</si>
  <si>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</si>
  <si>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</si>
  <si>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</si>
  <si>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</si>
  <si>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</si>
  <si>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</si>
  <si>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</si>
  <si>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</si>
  <si>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</si>
  <si>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</si>
  <si>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</si>
  <si>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</si>
  <si>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</si>
  <si>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</si>
  <si>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</si>
  <si>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</si>
  <si>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</si>
  <si>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</si>
  <si>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</si>
  <si>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</si>
  <si>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</si>
  <si>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</si>
  <si>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</si>
  <si>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</si>
  <si>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</si>
  <si>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</si>
  <si>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</si>
  <si>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</si>
  <si>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</si>
  <si>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</si>
  <si>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</si>
  <si>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</si>
  <si>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</si>
  <si>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</si>
  <si>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</si>
  <si>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</si>
  <si>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</si>
  <si>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</si>
  <si>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</si>
  <si>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</si>
  <si>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</si>
  <si>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</si>
  <si>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</si>
  <si>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</si>
  <si>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</si>
  <si>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</si>
  <si>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</si>
  <si>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</si>
  <si>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</si>
  <si>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</si>
  <si>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</si>
  <si>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</si>
  <si>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</si>
  <si>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</si>
  <si>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</si>
  <si>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</si>
  <si>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</si>
  <si>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</si>
  <si>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</si>
  <si>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</si>
  <si>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</si>
  <si>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</si>
  <si>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</si>
  <si>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</si>
  <si>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</si>
  <si>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</si>
  <si>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</si>
  <si>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</si>
  <si>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</si>
  <si>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</si>
  <si>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</si>
  <si>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</si>
  <si>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</si>
  <si>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</si>
  <si>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</si>
  <si>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</si>
  <si>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</si>
  <si>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</si>
  <si>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</si>
  <si>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</si>
  <si>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</si>
  <si>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</si>
  <si>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</si>
  <si>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</si>
  <si>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</si>
  <si>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</si>
  <si>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</si>
  <si>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</si>
  <si>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</si>
  <si>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</si>
  <si>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</si>
  <si>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</si>
  <si>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</si>
  <si>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</si>
  <si>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</si>
  <si>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</si>
  <si>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</si>
  <si>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</si>
  <si>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</si>
  <si>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</si>
  <si>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</si>
  <si>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</si>
  <si>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</si>
  <si>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</si>
  <si>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</si>
  <si>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</si>
  <si>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</si>
  <si>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</si>
  <si>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</si>
  <si>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</si>
  <si>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</si>
  <si>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</si>
  <si>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</si>
  <si>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</si>
  <si>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</si>
  <si>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</si>
  <si>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</si>
  <si>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</si>
  <si>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</si>
  <si>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</si>
  <si>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</si>
  <si>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</si>
  <si>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</si>
  <si>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</si>
  <si>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</si>
  <si>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</si>
  <si>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</si>
  <si>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</si>
  <si>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</si>
  <si>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</si>
  <si>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</si>
  <si>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</si>
  <si>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</si>
  <si>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</si>
  <si>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</si>
  <si>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</si>
  <si>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</si>
  <si>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</si>
  <si>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</si>
  <si>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</si>
  <si>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</si>
  <si>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</si>
  <si>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</si>
  <si>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</si>
  <si>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</si>
  <si>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</si>
  <si>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</si>
  <si>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</si>
  <si>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</si>
  <si>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</si>
  <si>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</si>
  <si>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</si>
  <si>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</si>
  <si>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</si>
  <si>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</si>
  <si>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</si>
  <si>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</si>
  <si>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</si>
  <si>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</si>
  <si>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</si>
  <si>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</si>
  <si>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</si>
  <si>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</si>
  <si>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</si>
  <si>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</si>
  <si>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</si>
  <si>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</si>
  <si>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</si>
  <si>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</si>
  <si>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</si>
  <si>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</si>
  <si>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</si>
  <si>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</si>
  <si>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</si>
  <si>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</si>
  <si>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</si>
  <si>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</si>
  <si>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</si>
  <si>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</si>
  <si>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</si>
  <si>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</si>
  <si>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</si>
  <si>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</si>
  <si>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</si>
  <si>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</si>
  <si>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</si>
  <si>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</si>
  <si>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</si>
  <si>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</si>
  <si>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</si>
  <si>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</si>
  <si>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</si>
  <si>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</si>
  <si>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</si>
  <si>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</si>
  <si>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</si>
  <si>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</si>
  <si>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</si>
  <si>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</si>
  <si>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</si>
  <si>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</si>
  <si>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</si>
  <si>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</si>
  <si>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</si>
  <si>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</si>
  <si>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</si>
  <si>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</si>
  <si>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</si>
  <si>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</si>
  <si>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</si>
  <si>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</si>
  <si>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</si>
  <si>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</si>
  <si>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</si>
  <si>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</si>
  <si>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</si>
  <si>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</si>
  <si>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</si>
  <si>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</si>
  <si>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</si>
  <si>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</si>
  <si>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</si>
  <si>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</si>
  <si>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</si>
  <si>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</si>
  <si>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</si>
  <si>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</si>
  <si>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</si>
  <si>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</si>
  <si>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</si>
  <si>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</si>
  <si>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</si>
  <si>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</si>
  <si>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</si>
  <si>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</si>
  <si>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</si>
  <si>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</si>
  <si>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</si>
  <si>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</si>
  <si>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</si>
  <si>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</si>
  <si>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</si>
  <si>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</si>
  <si>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</si>
  <si>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</si>
  <si>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</si>
  <si>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</si>
  <si>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</si>
  <si>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</si>
  <si>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</si>
  <si>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</si>
  <si>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</si>
  <si>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</si>
  <si>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</si>
  <si>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</si>
  <si>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</si>
  <si>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</si>
  <si>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</si>
  <si>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</si>
  <si>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</si>
  <si>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</si>
  <si>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</si>
  <si>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</si>
  <si>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</si>
  <si>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</si>
  <si>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</si>
  <si>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</si>
  <si>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</si>
  <si>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</si>
  <si>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</si>
  <si>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</si>
  <si>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</si>
  <si>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</si>
  <si>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</si>
  <si>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</si>
  <si>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</si>
  <si>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</si>
  <si>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</si>
  <si>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</si>
  <si>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</si>
  <si>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</si>
  <si>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</si>
  <si>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</si>
  <si>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</si>
  <si>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</si>
  <si>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</si>
  <si>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</si>
  <si>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</si>
  <si>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</si>
  <si>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</si>
  <si>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</si>
  <si>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</si>
  <si>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</si>
  <si>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</si>
  <si>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</si>
  <si>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</si>
  <si>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</si>
  <si>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</si>
  <si>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</si>
  <si>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</si>
  <si>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</si>
  <si>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</si>
  <si>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</si>
  <si>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</si>
  <si>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</si>
  <si>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</si>
  <si>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</si>
  <si>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</si>
  <si>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</si>
  <si>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</si>
  <si>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</si>
  <si>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</si>
  <si>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</si>
  <si>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</si>
  <si>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</si>
  <si>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</si>
  <si>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</si>
  <si>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</si>
  <si>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</si>
  <si>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</si>
  <si>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</si>
  <si>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</si>
  <si>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</si>
  <si>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</si>
  <si>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</si>
  <si>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</si>
  <si>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</si>
  <si>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</si>
  <si>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</si>
  <si>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</si>
  <si>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</si>
  <si>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</si>
  <si>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</si>
  <si>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</si>
  <si>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</si>
  <si>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</si>
  <si>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</si>
  <si>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</si>
  <si>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</si>
  <si>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</si>
  <si>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</si>
  <si>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</si>
  <si>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</si>
  <si>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</si>
  <si>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</si>
  <si>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</si>
  <si>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</si>
  <si>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</si>
  <si>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</si>
  <si>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</si>
  <si>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</si>
  <si>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</si>
  <si>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</si>
  <si>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</si>
  <si>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</si>
  <si>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</si>
  <si>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</si>
  <si>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</si>
  <si>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</si>
  <si>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</si>
  <si>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</si>
  <si>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</si>
  <si>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</si>
  <si>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</si>
  <si>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</si>
  <si>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</si>
  <si>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</si>
  <si>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</si>
  <si>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</si>
  <si>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</si>
  <si>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</si>
  <si>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</si>
  <si>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</si>
  <si>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</si>
  <si>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</si>
  <si>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</si>
  <si>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</si>
  <si>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</si>
  <si>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</si>
  <si>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</si>
  <si>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</si>
  <si>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</si>
  <si>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</si>
  <si>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</si>
  <si>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</si>
  <si>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</si>
  <si>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</si>
  <si>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</si>
  <si>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</si>
  <si>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</si>
  <si>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</si>
  <si>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</si>
  <si>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</si>
  <si>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</si>
  <si>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</si>
  <si>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</si>
  <si>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</si>
  <si>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</si>
  <si>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</si>
  <si>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</si>
  <si>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</si>
  <si>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</si>
  <si>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</si>
  <si>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</si>
  <si>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</si>
  <si>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</si>
  <si>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</si>
  <si>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</si>
  <si>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</si>
  <si>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</si>
  <si>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</si>
  <si>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</si>
  <si>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</si>
  <si>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</si>
  <si>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</si>
  <si>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</si>
  <si>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</si>
  <si>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</si>
  <si>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</si>
  <si>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</si>
  <si>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</si>
  <si>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</si>
  <si>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</si>
  <si>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</si>
  <si>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</si>
  <si>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</si>
  <si>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</si>
  <si>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</si>
  <si>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</si>
  <si>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</si>
  <si>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</si>
  <si>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</si>
  <si>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</si>
  <si>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</si>
  <si>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</si>
  <si>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</si>
  <si>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</si>
  <si>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</si>
  <si>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</si>
  <si>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</si>
  <si>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</si>
  <si>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</si>
  <si>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</si>
  <si>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</si>
  <si>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</si>
  <si>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</si>
  <si>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</si>
  <si>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</si>
  <si>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</si>
  <si>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</si>
  <si>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</si>
  <si>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</si>
  <si>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</si>
  <si>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</si>
  <si>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</si>
  <si>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</si>
  <si>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</si>
  <si>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</si>
  <si>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</si>
  <si>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</si>
  <si>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</si>
  <si>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</si>
  <si>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</si>
  <si>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</si>
  <si>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</si>
  <si>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</si>
  <si>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</si>
  <si>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</si>
  <si>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</si>
  <si>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</si>
  <si>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</si>
  <si>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</si>
  <si>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</si>
  <si>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</si>
  <si>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</si>
  <si>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</si>
  <si>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</si>
  <si>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</si>
  <si>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</si>
  <si>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</si>
  <si>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</si>
  <si>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</si>
  <si>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</si>
  <si>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</si>
  <si>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</si>
  <si>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</si>
  <si>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</si>
  <si>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</si>
  <si>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</si>
  <si>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</si>
  <si>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</si>
  <si>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</si>
  <si>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</si>
  <si>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</si>
  <si>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</si>
  <si>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</si>
  <si>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</si>
  <si>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</si>
  <si>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</si>
  <si>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</si>
  <si>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</si>
  <si>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</si>
  <si>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</si>
  <si>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</si>
  <si>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</si>
  <si>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</si>
  <si>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</si>
  <si>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</si>
  <si>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</si>
  <si>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</si>
  <si>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</si>
  <si>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</si>
  <si>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</si>
  <si>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</si>
  <si>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</si>
  <si>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</si>
  <si>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</si>
  <si>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</si>
  <si>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</si>
  <si>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</si>
  <si>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</si>
  <si>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</si>
  <si>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</si>
  <si>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</si>
  <si>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</si>
  <si>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</si>
  <si>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</si>
  <si>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</si>
  <si>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</si>
  <si>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</si>
  <si>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</si>
  <si>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</si>
  <si>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</si>
  <si>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</si>
  <si>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</si>
  <si>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</si>
  <si>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</si>
  <si>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</si>
  <si>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</si>
  <si>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</si>
  <si>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</si>
  <si>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</si>
  <si>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</si>
  <si>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</si>
  <si>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</si>
  <si>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</si>
  <si>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</si>
  <si>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</si>
  <si>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</si>
  <si>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</si>
  <si>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</si>
  <si>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</si>
  <si>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</si>
  <si>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</si>
  <si>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</si>
  <si>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</si>
  <si>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</si>
  <si>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</si>
  <si>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</si>
  <si>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</si>
  <si>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</si>
  <si>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</si>
  <si>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</si>
  <si>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</si>
  <si>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</si>
  <si>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</si>
  <si>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</si>
  <si>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</si>
  <si>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</si>
  <si>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</si>
  <si>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</si>
  <si>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</si>
  <si>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</si>
  <si>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</si>
  <si>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</si>
  <si>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</si>
  <si>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</si>
  <si>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</si>
  <si>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</si>
  <si>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</si>
  <si>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</si>
  <si>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</si>
  <si>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</si>
  <si>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</si>
  <si>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</si>
  <si>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</si>
  <si>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</si>
  <si>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</si>
  <si>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</si>
  <si>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</si>
  <si>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</si>
  <si>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</si>
  <si>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</si>
  <si>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</si>
  <si>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</si>
  <si>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</si>
  <si>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</si>
  <si>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</si>
  <si>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</si>
  <si>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</si>
  <si>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</si>
  <si>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</si>
  <si>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</si>
  <si>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</si>
  <si>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</si>
  <si>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</si>
  <si>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</si>
  <si>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</si>
  <si>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</si>
  <si>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</si>
  <si>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</si>
  <si>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</si>
  <si>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</si>
  <si>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</si>
  <si>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</si>
  <si>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</si>
  <si>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</si>
  <si>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</si>
  <si>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</si>
  <si>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</si>
  <si>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</si>
  <si>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</si>
  <si>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</si>
  <si>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</si>
  <si>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</si>
  <si>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</si>
  <si>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</si>
  <si>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</si>
  <si>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</si>
  <si>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</si>
  <si>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</si>
  <si>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</si>
  <si>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</si>
  <si>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</si>
  <si>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</si>
  <si>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</si>
  <si>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</si>
  <si>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</si>
  <si>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</si>
  <si>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</si>
  <si>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</si>
  <si>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</si>
  <si>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</si>
  <si>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</si>
  <si>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</si>
  <si>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</si>
  <si>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</si>
  <si>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</si>
  <si>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</si>
  <si>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</si>
  <si>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</si>
  <si>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</si>
  <si>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</si>
  <si>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</si>
  <si>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</si>
  <si>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</si>
  <si>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</si>
  <si>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</si>
  <si>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</si>
  <si>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</si>
  <si>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</si>
  <si>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</si>
  <si>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</si>
  <si>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</si>
  <si>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</si>
  <si>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</si>
  <si>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</si>
  <si>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</si>
  <si>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</si>
  <si>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</si>
  <si>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</si>
  <si>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</si>
  <si>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</si>
  <si>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</si>
  <si>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</si>
  <si>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</si>
  <si>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</si>
  <si>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</si>
  <si>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</si>
  <si>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</si>
  <si>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</si>
  <si>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</si>
  <si>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</si>
  <si>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</si>
  <si>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</si>
  <si>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</si>
  <si>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</si>
  <si>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</si>
  <si>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</si>
  <si>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</si>
  <si>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</si>
  <si>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</si>
  <si>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</si>
  <si>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</si>
  <si>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</si>
  <si>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</si>
  <si>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</si>
  <si>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</si>
  <si>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</si>
  <si>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</si>
  <si>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</si>
  <si>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</si>
  <si>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</si>
  <si>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</si>
  <si>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</si>
  <si>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</si>
  <si>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</si>
  <si>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</si>
  <si>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</si>
  <si>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</si>
  <si>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</si>
  <si>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</si>
  <si>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</si>
  <si>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</si>
  <si>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</si>
  <si>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</si>
  <si>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</si>
  <si>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</si>
  <si>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</si>
  <si>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</si>
  <si>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</si>
  <si>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</si>
  <si>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</si>
  <si>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</si>
  <si>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</si>
  <si>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</si>
  <si>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</si>
  <si>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</si>
  <si>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</si>
  <si>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</si>
  <si>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</si>
  <si>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</si>
  <si>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</si>
  <si>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</si>
  <si>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</si>
  <si>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</si>
  <si>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</si>
  <si>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</si>
  <si>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</si>
  <si>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</si>
  <si>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</si>
  <si>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</si>
  <si>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</si>
  <si>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</si>
  <si>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</si>
  <si>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</si>
  <si>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</si>
  <si>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</si>
  <si>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</si>
  <si>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</si>
  <si>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</si>
  <si>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</si>
  <si>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</si>
  <si>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</si>
  <si>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</si>
  <si>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</si>
  <si>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</si>
  <si>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</si>
  <si>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</si>
  <si>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</si>
  <si>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</si>
  <si>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</si>
  <si>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</si>
  <si>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</si>
  <si>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</si>
  <si>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</si>
  <si>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</si>
  <si>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</si>
  <si>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</si>
  <si>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</si>
  <si>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</si>
  <si>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</si>
  <si>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</si>
  <si>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</si>
  <si>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</si>
  <si>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</si>
  <si>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</si>
  <si>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</si>
  <si>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</si>
  <si>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</si>
  <si>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</si>
  <si>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</si>
  <si>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</si>
  <si>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</si>
  <si>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</si>
  <si>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</si>
  <si>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</si>
  <si>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</si>
  <si>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</si>
  <si>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</si>
  <si>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</si>
  <si>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</si>
  <si>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</si>
  <si>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</si>
  <si>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</si>
  <si>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</si>
  <si>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</si>
  <si>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</si>
  <si>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</si>
  <si>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</si>
  <si>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</si>
  <si>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</si>
  <si>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</si>
  <si>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</si>
  <si>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</si>
  <si>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</si>
  <si>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</si>
  <si>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</si>
  <si>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</si>
  <si>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</si>
  <si>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</si>
  <si>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</si>
  <si>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</si>
  <si>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</si>
  <si>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</si>
  <si>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</si>
  <si>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</si>
  <si>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</si>
  <si>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</si>
  <si>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</si>
  <si>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</si>
  <si>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</si>
  <si>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</si>
  <si>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</si>
  <si>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</si>
  <si>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</si>
  <si>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</si>
  <si>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</si>
  <si>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</si>
  <si>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</si>
  <si>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</si>
  <si>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</si>
  <si>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</si>
  <si>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</si>
  <si>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</si>
  <si>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</si>
  <si>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</si>
  <si>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</si>
  <si>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</si>
  <si>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</si>
  <si>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</si>
  <si>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</si>
  <si>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</si>
  <si>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</si>
  <si>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</si>
  <si>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</si>
  <si>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</si>
  <si>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</si>
  <si>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</si>
  <si>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</si>
  <si>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</si>
  <si>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</si>
  <si>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</si>
  <si>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</si>
  <si>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</si>
  <si>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</si>
  <si>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</si>
  <si>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</si>
  <si>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</si>
  <si>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</si>
  <si>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</si>
  <si>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</si>
  <si>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</si>
  <si>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</si>
  <si>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</si>
  <si>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</si>
  <si>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</si>
  <si>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</si>
  <si>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</si>
  <si>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</si>
  <si>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</si>
  <si>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</si>
  <si>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</si>
  <si>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</si>
  <si>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</si>
  <si>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</si>
  <si>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</si>
  <si>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</si>
  <si>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</si>
  <si>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</si>
  <si>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</si>
  <si>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</si>
  <si>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</si>
  <si>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</si>
  <si>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</si>
  <si>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</si>
  <si>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</si>
  <si>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</si>
  <si>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</si>
  <si>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</si>
  <si>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</si>
  <si>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</si>
  <si>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</si>
  <si>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</si>
  <si>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</si>
  <si>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</si>
  <si>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</si>
  <si>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</si>
  <si>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</si>
  <si>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</si>
  <si>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</si>
  <si>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</si>
  <si>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</si>
  <si>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</si>
  <si>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</si>
  <si>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</si>
  <si>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</si>
  <si>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</si>
  <si>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</si>
  <si>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</si>
  <si>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</si>
  <si>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</si>
  <si>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</si>
  <si>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</si>
  <si>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</si>
  <si>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</si>
  <si>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</si>
  <si>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</si>
  <si>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</si>
  <si>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</si>
  <si>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</si>
  <si>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</si>
  <si>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</si>
  <si>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</si>
  <si>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</si>
  <si>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</si>
  <si>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</si>
  <si>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</si>
  <si>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</si>
  <si>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</si>
  <si>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</si>
  <si>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</si>
  <si>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</si>
  <si>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</si>
  <si>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</si>
  <si>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</si>
  <si>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</si>
  <si>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</si>
  <si>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</si>
  <si>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</si>
  <si>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</si>
  <si>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</si>
  <si>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</si>
  <si>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</si>
  <si>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</si>
  <si>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</si>
  <si>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</si>
  <si>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</si>
  <si>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</si>
  <si>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</si>
  <si>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</si>
  <si>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</si>
  <si>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</si>
  <si>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</si>
  <si>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</si>
  <si>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</si>
  <si>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</si>
  <si>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</si>
  <si>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</si>
  <si>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</si>
  <si>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</si>
  <si>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</si>
  <si>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</si>
  <si>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</si>
  <si>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</si>
  <si>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</si>
  <si>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</si>
  <si>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</si>
  <si>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</si>
  <si>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</si>
  <si>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</si>
  <si>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</si>
  <si>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</si>
  <si>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</si>
  <si>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</si>
  <si>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</si>
  <si>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</si>
  <si>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</si>
  <si>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</si>
  <si>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</si>
  <si>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</si>
  <si>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</si>
  <si>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</si>
  <si>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</si>
  <si>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</si>
  <si>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</si>
  <si>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</si>
  <si>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</si>
  <si>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</si>
  <si>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</si>
  <si>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</si>
  <si>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</si>
  <si>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</si>
  <si>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</si>
  <si>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</si>
  <si>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</si>
  <si>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</si>
  <si>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</si>
  <si>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</si>
  <si>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</si>
  <si>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</si>
  <si>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</si>
  <si>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</si>
  <si>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</si>
  <si>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</si>
  <si>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</si>
  <si>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</si>
  <si>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</si>
  <si>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</si>
  <si>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</si>
  <si>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</si>
  <si>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</si>
  <si>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</si>
  <si>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</si>
  <si>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</si>
  <si>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</si>
  <si>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</si>
  <si>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</si>
  <si>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</si>
  <si>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</si>
  <si>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</si>
  <si>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</si>
  <si>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</si>
  <si>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</si>
  <si>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</si>
  <si>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</si>
  <si>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</si>
  <si>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</si>
  <si>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</si>
  <si>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</si>
  <si>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</si>
  <si>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</si>
  <si>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</si>
  <si>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</si>
  <si>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</si>
  <si>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</si>
  <si>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</si>
  <si>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</si>
  <si>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</si>
  <si>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</si>
  <si>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</si>
  <si>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</si>
  <si>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</si>
  <si>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</si>
  <si>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</si>
  <si>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</si>
  <si>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</si>
  <si>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</si>
  <si>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</si>
  <si>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</si>
  <si>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</si>
  <si>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</si>
  <si>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</si>
  <si>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</si>
  <si>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</si>
  <si>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</si>
  <si>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</si>
  <si>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</si>
  <si>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</si>
  <si>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</si>
  <si>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</si>
  <si>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</si>
  <si>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</si>
  <si>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</si>
  <si>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</si>
  <si>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</si>
  <si>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</si>
  <si>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</si>
  <si>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</si>
  <si>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</si>
  <si>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</si>
  <si>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</si>
  <si>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</si>
  <si>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</si>
  <si>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</si>
  <si>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</si>
  <si>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</si>
  <si>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</si>
  <si>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</si>
  <si>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</si>
  <si>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</si>
  <si>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</si>
  <si>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</si>
  <si>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</si>
  <si>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</si>
  <si>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</si>
  <si>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</si>
  <si>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</si>
  <si>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</si>
  <si>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</si>
  <si>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</si>
  <si>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</si>
  <si>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</si>
  <si>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</si>
  <si>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</si>
  <si>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</si>
  <si>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</si>
  <si>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</si>
  <si>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</si>
  <si>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</si>
  <si>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</si>
  <si>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</si>
  <si>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</si>
  <si>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</si>
  <si>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</si>
  <si>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</si>
  <si>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</si>
  <si>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</si>
  <si>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</si>
  <si>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</si>
  <si>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</si>
  <si>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</si>
  <si>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</si>
  <si>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</si>
  <si>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</si>
  <si>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</si>
  <si>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</si>
  <si>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</si>
  <si>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</si>
  <si>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</si>
  <si>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</si>
  <si>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</si>
  <si>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</si>
  <si>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</si>
  <si>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</si>
  <si>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</si>
  <si>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</si>
  <si>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</si>
  <si>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</si>
  <si>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</si>
  <si>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</si>
  <si>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</si>
  <si>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</si>
  <si>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</si>
  <si>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</si>
  <si>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</si>
  <si>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</si>
  <si>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</si>
  <si>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</si>
  <si>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</si>
  <si>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</si>
  <si>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</si>
  <si>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</si>
  <si>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</si>
  <si>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</si>
  <si>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</si>
  <si>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</si>
  <si>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</si>
  <si>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</si>
  <si>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</si>
  <si>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</si>
  <si>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</si>
  <si>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</si>
  <si>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</si>
  <si>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</si>
  <si>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</si>
  <si>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</si>
  <si>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</si>
  <si>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</si>
  <si>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</si>
  <si>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</si>
  <si>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</si>
  <si>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</si>
  <si>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</si>
  <si>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</si>
  <si>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</si>
  <si>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</si>
  <si>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</si>
  <si>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</si>
  <si>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</si>
  <si>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</si>
  <si>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</si>
  <si>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</si>
  <si>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</si>
  <si>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</si>
  <si>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</si>
  <si>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</si>
  <si>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</si>
  <si>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</si>
  <si>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</si>
  <si>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</si>
  <si>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</si>
  <si>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</si>
  <si>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</si>
  <si>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</si>
  <si>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</si>
  <si>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</si>
  <si>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</si>
  <si>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</si>
  <si>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</si>
  <si>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</si>
  <si>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</si>
  <si>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</si>
  <si>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</si>
  <si>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</si>
  <si>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</si>
  <si>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</si>
  <si>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</si>
  <si>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</si>
  <si>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</si>
  <si>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</si>
  <si>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</si>
  <si>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</si>
  <si>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</si>
  <si>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</si>
  <si>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</si>
  <si>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</si>
  <si>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</si>
  <si>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</si>
  <si>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</si>
  <si>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</si>
  <si>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</si>
  <si>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</si>
  <si>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</si>
  <si>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</si>
  <si>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</si>
  <si>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</si>
  <si>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</si>
  <si>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</si>
  <si>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</si>
  <si>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</si>
  <si>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</si>
  <si>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</si>
  <si>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</si>
  <si>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</si>
  <si>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</si>
  <si>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</si>
  <si>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</si>
  <si>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</si>
  <si>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</si>
  <si>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</si>
  <si>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</si>
  <si>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</si>
  <si>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</si>
  <si>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</si>
  <si>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</si>
  <si>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</si>
  <si>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</si>
  <si>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</si>
  <si>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</si>
  <si>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</si>
  <si>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</si>
  <si>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</si>
  <si>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</si>
  <si>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</si>
  <si>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</si>
  <si>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</si>
  <si>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</si>
  <si>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</si>
  <si>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</si>
  <si>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</si>
  <si>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</si>
  <si>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</si>
  <si>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</si>
  <si>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</si>
  <si>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</si>
  <si>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</si>
  <si>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</si>
  <si>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</si>
  <si>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</si>
  <si>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</si>
  <si>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</si>
  <si>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</si>
  <si>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</si>
  <si>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</si>
  <si>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</si>
  <si>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</si>
  <si>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</si>
  <si>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</si>
  <si>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</si>
  <si>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</si>
  <si>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</si>
  <si>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</si>
  <si>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</si>
  <si>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</si>
  <si>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</si>
  <si>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</si>
  <si>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</si>
  <si>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</si>
  <si>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</si>
  <si>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</si>
  <si>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</si>
  <si>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</si>
  <si>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</si>
  <si>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</si>
  <si>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</si>
  <si>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</si>
  <si>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</si>
  <si>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</si>
  <si>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</si>
  <si>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</si>
  <si>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</si>
  <si>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</si>
  <si>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</si>
  <si>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</si>
  <si>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</si>
  <si>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</si>
  <si>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</si>
  <si>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</si>
  <si>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</si>
  <si>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</si>
  <si>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</si>
  <si>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</si>
  <si>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</si>
  <si>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</si>
  <si>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</si>
  <si>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</si>
  <si>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</si>
  <si>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</si>
  <si>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</si>
  <si>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</si>
  <si>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</si>
  <si>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</si>
  <si>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</si>
  <si>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</si>
  <si>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</si>
  <si>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</si>
  <si>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</si>
  <si>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</si>
  <si>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</si>
  <si>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</si>
  <si>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</si>
  <si>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</si>
  <si>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</si>
  <si>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</si>
  <si>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</si>
  <si>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</si>
  <si>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</si>
  <si>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</si>
  <si>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</si>
  <si>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</si>
  <si>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</si>
  <si>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</si>
  <si>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</si>
  <si>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</si>
  <si>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</si>
  <si>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</si>
  <si>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</si>
  <si>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</si>
  <si>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</si>
  <si>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</si>
  <si>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</si>
  <si>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</si>
  <si>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</si>
  <si>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</si>
  <si>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</si>
  <si>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</si>
  <si>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</si>
  <si>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</si>
  <si>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</si>
  <si>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</si>
  <si>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</si>
  <si>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</si>
  <si>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</si>
  <si>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</si>
  <si>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</si>
  <si>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</si>
  <si>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</si>
  <si>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</si>
  <si>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</si>
  <si>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</si>
  <si>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</si>
  <si>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</si>
  <si>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</si>
  <si>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</si>
  <si>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</si>
  <si>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</si>
  <si>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</si>
  <si>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</si>
  <si>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</si>
  <si>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</si>
  <si>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</si>
  <si>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</si>
  <si>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</si>
  <si>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</si>
  <si>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</si>
  <si>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</si>
  <si>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</si>
  <si>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</si>
  <si>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</si>
  <si>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</si>
  <si>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</si>
  <si>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</si>
  <si>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</si>
  <si>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</si>
  <si>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</si>
  <si>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</si>
  <si>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</si>
  <si>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</si>
  <si>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</si>
  <si>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</si>
  <si>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</si>
  <si>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</si>
  <si>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</si>
  <si>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</si>
  <si>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</si>
  <si>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</si>
  <si>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</si>
  <si>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</si>
  <si>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</si>
  <si>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</si>
  <si>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</si>
  <si>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</si>
  <si>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</si>
  <si>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</si>
  <si>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</si>
  <si>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</si>
  <si>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</si>
  <si>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</si>
  <si>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</si>
  <si>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</si>
  <si>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</si>
  <si>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</si>
  <si>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</si>
  <si>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</si>
  <si>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</si>
  <si>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</si>
  <si>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</si>
  <si>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</si>
  <si>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</si>
  <si>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</si>
  <si>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</si>
  <si>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</si>
  <si>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</si>
  <si>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</si>
  <si>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</si>
  <si>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</si>
  <si>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</si>
  <si>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</si>
  <si>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</si>
  <si>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</si>
  <si>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</si>
  <si>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</si>
  <si>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</si>
  <si>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</si>
  <si>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</si>
  <si>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</si>
  <si>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</si>
  <si>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</si>
  <si>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</si>
  <si>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</si>
  <si>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</si>
  <si>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</si>
  <si>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</si>
  <si>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</si>
  <si>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</si>
  <si>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</si>
  <si>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</si>
  <si>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</si>
  <si>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</si>
  <si>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</si>
  <si>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</si>
  <si>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</si>
  <si>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</si>
  <si>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</si>
  <si>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</si>
  <si>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</si>
  <si>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</si>
  <si>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</si>
  <si>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</si>
  <si>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</si>
  <si>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</si>
  <si>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</si>
  <si>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</si>
  <si>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</si>
  <si>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</si>
  <si>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</si>
  <si>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</si>
  <si>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</si>
  <si>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</si>
  <si>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</si>
  <si>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</si>
  <si>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</si>
  <si>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</si>
  <si>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</si>
  <si>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</si>
  <si>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</si>
  <si>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</si>
  <si>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</si>
  <si>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</si>
  <si>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</si>
  <si>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</si>
  <si>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</si>
  <si>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</si>
  <si>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</si>
  <si>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</si>
  <si>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</si>
  <si>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</si>
  <si>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</si>
  <si>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</si>
  <si>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</si>
  <si>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</si>
  <si>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</si>
  <si>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</si>
  <si>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</si>
  <si>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</si>
  <si>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</si>
  <si>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</si>
  <si>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</si>
  <si>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</si>
  <si>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</si>
  <si>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</si>
  <si>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</si>
  <si>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</si>
  <si>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</si>
  <si>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</si>
  <si>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</si>
  <si>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</si>
  <si>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</si>
  <si>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</si>
  <si>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</si>
  <si>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</si>
  <si>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</si>
  <si>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</si>
  <si>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</si>
  <si>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</si>
  <si>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</si>
  <si>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</si>
  <si>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</si>
  <si>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</si>
  <si>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</si>
  <si>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</si>
  <si>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</si>
  <si>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</si>
  <si>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</si>
  <si>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</si>
  <si>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</si>
  <si>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</si>
  <si>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</si>
  <si>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</si>
  <si>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</si>
  <si>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</si>
  <si>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</si>
  <si>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</si>
  <si>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</si>
  <si>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</si>
  <si>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</si>
  <si>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</si>
  <si>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</si>
  <si>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</si>
  <si>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</si>
  <si>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</si>
  <si>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</si>
  <si>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</si>
  <si>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</si>
  <si>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</si>
  <si>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</si>
  <si>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</si>
  <si>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</si>
  <si>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</si>
  <si>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</si>
  <si>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</si>
  <si>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</si>
  <si>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</si>
  <si>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</si>
  <si>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</si>
  <si>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</si>
  <si>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</si>
  <si>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</si>
  <si>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</si>
  <si>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</si>
  <si>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</si>
  <si>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</si>
  <si>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</si>
  <si>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</si>
  <si>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</si>
  <si>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</si>
  <si>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</si>
  <si>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</si>
  <si>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</si>
  <si>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</si>
  <si>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</si>
  <si>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</si>
  <si>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</si>
  <si>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</si>
  <si>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</si>
  <si>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</si>
  <si>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</si>
  <si>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</si>
  <si>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</si>
  <si>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</si>
  <si>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</si>
  <si>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</si>
  <si>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</si>
  <si>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</si>
  <si>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</si>
  <si>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</si>
  <si>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</si>
  <si>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</si>
  <si>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</si>
  <si>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</si>
  <si>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</si>
  <si>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</si>
  <si>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</si>
  <si>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</si>
  <si>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</si>
  <si>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</si>
  <si>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</si>
  <si>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</si>
  <si>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</si>
  <si>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</si>
  <si>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</si>
  <si>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</si>
  <si>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</si>
  <si>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</si>
  <si>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</si>
  <si>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</si>
  <si>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</si>
  <si>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</si>
  <si>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</si>
  <si>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</si>
  <si>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</si>
  <si>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</si>
  <si>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</si>
  <si>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</si>
  <si>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</si>
  <si>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</si>
  <si>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</si>
  <si>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</si>
  <si>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</si>
  <si>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</si>
  <si>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</si>
  <si>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</si>
  <si>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</si>
  <si>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</si>
  <si>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</si>
  <si>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</si>
  <si>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</si>
  <si>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</si>
  <si>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</si>
  <si>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</si>
  <si>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</si>
  <si>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</si>
  <si>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</si>
  <si>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</si>
  <si>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</si>
  <si>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</si>
  <si>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</si>
  <si>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</si>
  <si>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</si>
  <si>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</si>
  <si>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</si>
  <si>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</si>
  <si>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</si>
  <si>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</si>
  <si>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</si>
  <si>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</si>
  <si>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</si>
  <si>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</si>
  <si>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</si>
  <si>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</si>
  <si>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</si>
  <si>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</si>
  <si>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</si>
  <si>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</si>
  <si>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</si>
  <si>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</si>
  <si>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</si>
  <si>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</si>
  <si>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</si>
  <si>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</si>
  <si>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</si>
  <si>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</si>
  <si>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</si>
  <si>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</si>
  <si>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</si>
  <si>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</si>
  <si>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</si>
  <si>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</si>
  <si>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</si>
  <si>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</si>
  <si>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</si>
  <si>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</si>
  <si>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</si>
  <si>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</si>
  <si>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</si>
  <si>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</si>
  <si>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</si>
  <si>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</si>
  <si>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</si>
  <si>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</si>
  <si>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</si>
  <si>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</si>
  <si>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</si>
  <si>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</si>
  <si>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</si>
  <si>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</si>
  <si>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</si>
  <si>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</si>
  <si>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</si>
  <si>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</si>
  <si>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</si>
  <si>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</si>
  <si>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</si>
  <si>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</si>
  <si>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</si>
  <si>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</si>
  <si>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</si>
  <si>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</si>
  <si>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</si>
  <si>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</si>
  <si>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</si>
  <si>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</si>
  <si>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</si>
  <si>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</si>
  <si>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</si>
  <si>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</si>
  <si>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</si>
  <si>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</si>
  <si>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</si>
  <si>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</si>
  <si>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</si>
  <si>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</si>
  <si>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</si>
  <si>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</si>
  <si>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</si>
  <si>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</si>
  <si>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</si>
  <si>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</si>
  <si>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</si>
  <si>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</si>
  <si>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</si>
  <si>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</si>
  <si>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</si>
  <si>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</si>
  <si>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</si>
  <si>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</si>
  <si>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</si>
  <si>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</si>
  <si>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</si>
  <si>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</si>
  <si>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</si>
  <si>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</si>
  <si>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</si>
  <si>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</si>
  <si>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</si>
  <si>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</si>
  <si>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</si>
  <si>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</si>
  <si>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</si>
  <si>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</si>
  <si>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</si>
  <si>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</si>
  <si>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</si>
  <si>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</si>
  <si>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</si>
  <si>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</si>
  <si>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</si>
  <si>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</si>
  <si>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</si>
  <si>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</si>
  <si>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</si>
  <si>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</si>
  <si>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</si>
  <si>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</si>
  <si>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</si>
  <si>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</si>
  <si>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</si>
  <si>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</si>
  <si>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</si>
  <si>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</si>
  <si>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</si>
  <si>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</si>
  <si>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</si>
  <si>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</si>
  <si>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</si>
  <si>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</si>
  <si>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</si>
  <si>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</si>
  <si>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</si>
  <si>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</si>
  <si>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</si>
  <si>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</si>
  <si>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</si>
  <si>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</si>
  <si>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</si>
  <si>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</si>
  <si>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</si>
  <si>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</si>
  <si>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</si>
  <si>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</si>
  <si>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</si>
  <si>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</si>
  <si>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</si>
  <si>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</si>
  <si>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</si>
  <si>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</si>
  <si>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</si>
  <si>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</si>
  <si>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</si>
  <si>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</si>
  <si>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</si>
  <si>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</si>
  <si>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</si>
  <si>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</si>
  <si>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</si>
  <si>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</si>
  <si>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</si>
  <si>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</si>
  <si>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</si>
  <si>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</si>
  <si>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</si>
  <si>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</si>
  <si>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</si>
  <si>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</si>
  <si>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</si>
  <si>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</si>
  <si>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</si>
  <si>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</si>
  <si>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</si>
  <si>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</si>
  <si>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</si>
  <si>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</si>
  <si>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</si>
  <si>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</si>
  <si>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</si>
  <si>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</si>
  <si>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</si>
  <si>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</si>
  <si>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</si>
  <si>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</si>
  <si>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</si>
  <si>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</si>
  <si>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</si>
  <si>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</si>
  <si>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</si>
  <si>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</si>
  <si>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</si>
  <si>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</si>
  <si>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</si>
  <si>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</si>
  <si>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</si>
  <si>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</si>
  <si>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</si>
  <si>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</si>
  <si>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</si>
  <si>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</si>
  <si>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</si>
  <si>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</si>
  <si>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</si>
  <si>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</si>
  <si>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</si>
  <si>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</si>
  <si>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</si>
  <si>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</si>
  <si>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</si>
  <si>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</si>
  <si>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</si>
  <si>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</si>
  <si>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</si>
  <si>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</si>
  <si>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</si>
  <si>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</si>
  <si>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</si>
  <si>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</si>
  <si>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</si>
  <si>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</si>
  <si>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</si>
  <si>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</si>
  <si>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</si>
  <si>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</si>
  <si>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</si>
  <si>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</si>
  <si>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</si>
  <si>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</si>
  <si>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</si>
  <si>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</si>
  <si>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</si>
  <si>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</si>
  <si>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</si>
  <si>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</si>
  <si>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</si>
  <si>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</si>
  <si>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</si>
  <si>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</si>
  <si>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</si>
  <si>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</si>
  <si>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</si>
  <si>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</si>
  <si>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</si>
  <si>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</si>
  <si>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</si>
  <si>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</si>
  <si>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</si>
  <si>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</si>
  <si>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</si>
  <si>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</si>
  <si>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</si>
  <si>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</si>
  <si>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</si>
  <si>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</si>
  <si>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</si>
  <si>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</si>
  <si>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</si>
  <si>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</si>
  <si>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</si>
  <si>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</si>
  <si>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</si>
  <si>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</si>
  <si>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</si>
  <si>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</si>
  <si>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</si>
  <si>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</si>
  <si>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</si>
  <si>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</si>
  <si>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</si>
  <si>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</si>
  <si>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</si>
  <si>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</si>
  <si>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</si>
  <si>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</si>
  <si>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</si>
  <si>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</si>
  <si>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</si>
  <si>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</si>
  <si>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</si>
  <si>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</si>
  <si>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</si>
  <si>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</si>
  <si>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</si>
  <si>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</si>
  <si>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</si>
  <si>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</si>
  <si>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</si>
  <si>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</si>
  <si>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</si>
  <si>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</si>
  <si>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</si>
  <si>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</si>
  <si>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</si>
  <si>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</si>
  <si>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</si>
  <si>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</si>
  <si>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</si>
  <si>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</si>
  <si>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</si>
  <si>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</si>
  <si>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</si>
  <si>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</si>
  <si>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</si>
  <si>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</si>
  <si>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</si>
  <si>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</si>
  <si>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</si>
  <si>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</si>
  <si>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</si>
  <si>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</si>
  <si>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</si>
  <si>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</si>
  <si>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</si>
  <si>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</si>
  <si>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</si>
  <si>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</si>
  <si>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</si>
  <si>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</si>
  <si>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</si>
  <si>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</si>
  <si>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</si>
  <si>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</si>
  <si>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</si>
  <si>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</si>
  <si>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</si>
  <si>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</si>
  <si>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</si>
  <si>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</si>
  <si>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</si>
  <si>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</si>
  <si>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</si>
  <si>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</si>
  <si>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</si>
  <si>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</si>
  <si>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</si>
  <si>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</si>
  <si>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</si>
  <si>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</si>
  <si>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</si>
  <si>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</si>
  <si>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</si>
  <si>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</si>
  <si>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</si>
  <si>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</si>
  <si>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</si>
  <si>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</si>
  <si>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</si>
  <si>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</si>
  <si>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</si>
  <si>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</si>
  <si>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</si>
  <si>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</si>
  <si>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</si>
  <si>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</si>
  <si>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</si>
  <si>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</si>
  <si>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</si>
  <si>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</si>
  <si>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</si>
  <si>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</si>
  <si>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</si>
  <si>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</si>
  <si>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</si>
  <si>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</si>
  <si>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</si>
  <si>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</si>
  <si>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</si>
  <si>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</si>
  <si>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</si>
  <si>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</si>
  <si>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</si>
  <si>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</si>
  <si>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</si>
  <si>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</si>
  <si>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</si>
  <si>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</si>
  <si>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</si>
  <si>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</si>
  <si>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</si>
  <si>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</si>
  <si>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</si>
  <si>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</si>
  <si>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</si>
  <si>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</si>
  <si>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</si>
  <si>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</si>
  <si>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</si>
  <si>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</si>
  <si>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</si>
  <si>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</si>
  <si>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</si>
  <si>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</si>
  <si>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</si>
  <si>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</si>
  <si>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</si>
  <si>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</si>
  <si>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</si>
  <si>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</si>
  <si>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</si>
  <si>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</si>
  <si>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</si>
  <si>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</si>
  <si>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</si>
  <si>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</si>
  <si>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</si>
  <si>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</si>
  <si>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</si>
  <si>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</si>
  <si>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</si>
  <si>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</si>
  <si>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</si>
  <si>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</si>
  <si>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</si>
  <si>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</si>
  <si>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</si>
  <si>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</si>
  <si>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</si>
  <si>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</si>
  <si>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</si>
  <si>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</si>
  <si>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</si>
  <si>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</si>
  <si>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</si>
  <si>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</si>
  <si>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</si>
  <si>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</si>
  <si>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</si>
  <si>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</si>
  <si>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</si>
  <si>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</si>
  <si>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</si>
  <si>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</si>
  <si>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</si>
  <si>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</si>
  <si>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</si>
  <si>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</si>
  <si>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</si>
  <si>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</si>
  <si>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</si>
  <si>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</si>
  <si>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</si>
  <si>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</si>
  <si>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</si>
  <si>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</si>
  <si>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</si>
  <si>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</si>
  <si>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</si>
  <si>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</si>
  <si>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</si>
  <si>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</si>
  <si>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</si>
  <si>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</si>
  <si>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</si>
  <si>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</si>
  <si>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</si>
  <si>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</si>
  <si>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</si>
  <si>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</si>
  <si>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</si>
  <si>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</si>
  <si>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</si>
  <si>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</si>
  <si>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</si>
  <si>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</si>
  <si>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</si>
  <si>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</si>
  <si>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</si>
  <si>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</si>
  <si>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</si>
  <si>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</si>
  <si>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</si>
  <si>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</si>
  <si>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</si>
  <si>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</si>
  <si>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</si>
  <si>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</si>
  <si>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</si>
  <si>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</si>
  <si>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</si>
  <si>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</si>
  <si>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</si>
  <si>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</si>
  <si>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</si>
  <si>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</si>
  <si>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</si>
  <si>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</si>
  <si>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</si>
  <si>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</si>
  <si>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</si>
  <si>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</si>
  <si>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</si>
  <si>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</si>
  <si>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</si>
  <si>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</si>
  <si>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</si>
  <si>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</si>
  <si>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</si>
  <si>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</si>
  <si>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</si>
  <si>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</si>
  <si>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</si>
  <si>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</si>
  <si>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</si>
  <si>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</si>
  <si>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</si>
  <si>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</si>
  <si>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</si>
  <si>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</si>
  <si>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</si>
  <si>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</si>
  <si>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</si>
  <si>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</si>
  <si>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</si>
  <si>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</si>
  <si>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</si>
  <si>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</si>
  <si>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</si>
  <si>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</si>
  <si>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</si>
  <si>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</si>
  <si>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</si>
  <si>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</si>
  <si>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</si>
  <si>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</si>
  <si>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</si>
  <si>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</si>
  <si>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</si>
  <si>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</si>
  <si>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</si>
  <si>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</si>
  <si>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</si>
  <si>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</si>
  <si>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</si>
  <si>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</si>
  <si>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</si>
  <si>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</si>
  <si>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</si>
  <si>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</si>
  <si>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</si>
  <si>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</si>
  <si>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</si>
  <si>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</si>
  <si>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</si>
  <si>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</si>
  <si>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</si>
  <si>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</si>
  <si>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</si>
  <si>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</si>
  <si>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</si>
  <si>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</si>
  <si>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</si>
  <si>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</si>
  <si>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</si>
  <si>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</si>
  <si>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</si>
  <si>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</si>
  <si>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</si>
  <si>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</si>
  <si>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</si>
  <si>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</si>
  <si>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</si>
  <si>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</si>
  <si>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</si>
  <si>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</si>
  <si>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</si>
  <si>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</si>
  <si>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</si>
  <si>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</si>
  <si>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</si>
  <si>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</si>
  <si>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</si>
  <si>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</si>
  <si>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</si>
  <si>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</si>
  <si>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</si>
  <si>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</si>
  <si>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</si>
  <si>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</si>
  <si>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</si>
  <si>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</si>
  <si>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</si>
  <si>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</si>
  <si>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</si>
  <si>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</si>
  <si>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</si>
  <si>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</si>
  <si>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</si>
  <si>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</si>
  <si>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</si>
  <si>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</si>
  <si>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</si>
  <si>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</si>
  <si>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</si>
  <si>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</si>
  <si>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</si>
  <si>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</si>
  <si>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</si>
  <si>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</si>
  <si>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</si>
  <si>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</si>
  <si>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</si>
  <si>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</si>
  <si>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</si>
  <si>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</si>
  <si>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</si>
  <si>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</si>
  <si>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</si>
  <si>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</si>
  <si>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</si>
  <si>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</si>
  <si>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</si>
  <si>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</si>
  <si>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</si>
  <si>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</si>
  <si>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</si>
  <si>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</si>
  <si>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</si>
  <si>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</si>
  <si>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</si>
  <si>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</si>
  <si>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</si>
  <si>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</si>
  <si>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</si>
  <si>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</si>
  <si>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</si>
  <si>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</si>
  <si>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</si>
  <si>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</si>
  <si>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</si>
  <si>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</si>
  <si>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</si>
  <si>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</si>
  <si>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</si>
  <si>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</si>
  <si>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</si>
  <si>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</si>
  <si>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</si>
  <si>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</si>
  <si>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</si>
  <si>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</si>
  <si>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</si>
  <si>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</si>
  <si>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</si>
  <si>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</si>
  <si>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</si>
  <si>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</si>
  <si>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</si>
  <si>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</si>
  <si>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</si>
  <si>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</si>
  <si>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</si>
  <si>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</si>
  <si>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</si>
  <si>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</si>
  <si>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</si>
  <si>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</si>
  <si>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</si>
  <si>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</si>
  <si>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</si>
  <si>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</si>
  <si>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</si>
  <si>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</si>
  <si>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</si>
  <si>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</si>
  <si>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</si>
  <si>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</si>
  <si>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</si>
  <si>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</si>
  <si>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</si>
  <si>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</si>
  <si>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</si>
  <si>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</si>
  <si>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</si>
  <si>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</si>
  <si>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</si>
  <si>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</si>
  <si>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</si>
  <si>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</si>
  <si>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</si>
  <si>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</si>
  <si>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</si>
  <si>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</si>
  <si>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</si>
  <si>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</si>
  <si>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</si>
  <si>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</si>
  <si>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</si>
  <si>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</si>
  <si>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</si>
  <si>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</si>
  <si>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</si>
  <si>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</si>
  <si>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</si>
  <si>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</si>
  <si>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</si>
  <si>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</si>
  <si>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</si>
  <si>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</si>
  <si>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</si>
  <si>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</si>
  <si>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</si>
  <si>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</si>
  <si>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</si>
  <si>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</si>
  <si>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</si>
  <si>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</si>
  <si>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</si>
  <si>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</si>
  <si>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</si>
  <si>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</si>
  <si>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</si>
  <si>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</si>
  <si>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</si>
  <si>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</si>
  <si>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</si>
  <si>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</si>
  <si>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</si>
  <si>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</si>
  <si>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</si>
  <si>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</si>
  <si>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</si>
  <si>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</si>
  <si>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</si>
  <si>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</si>
  <si>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</si>
  <si>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</si>
  <si>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</si>
  <si>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</si>
  <si>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</si>
  <si>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</si>
  <si>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</si>
  <si>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</si>
  <si>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</si>
  <si>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</si>
  <si>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</si>
  <si>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</si>
  <si>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</si>
  <si>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</si>
  <si>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</si>
  <si>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</si>
  <si>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</si>
  <si>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</si>
  <si>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</si>
  <si>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</si>
  <si>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</si>
  <si>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</si>
  <si>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</si>
  <si>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</si>
  <si>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</si>
  <si>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</si>
  <si>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</si>
  <si>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</si>
  <si>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</si>
  <si>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</si>
  <si>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</si>
  <si>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</si>
  <si>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</si>
  <si>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</si>
  <si>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</si>
  <si>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</si>
  <si>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</si>
  <si>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</si>
  <si>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</si>
  <si>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</si>
  <si>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</si>
  <si>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</si>
  <si>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</si>
  <si>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</si>
  <si>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</si>
  <si>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</si>
  <si>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</si>
  <si>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</si>
  <si>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</si>
  <si>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</si>
  <si>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</si>
  <si>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</si>
  <si>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</si>
  <si>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</si>
  <si>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</si>
  <si>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</si>
  <si>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</si>
  <si>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</si>
  <si>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</si>
  <si>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</si>
  <si>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</si>
  <si>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</si>
  <si>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</si>
  <si>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</si>
  <si>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</si>
  <si>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</si>
  <si>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</si>
  <si>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</si>
  <si>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</si>
  <si>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</si>
  <si>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</si>
  <si>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</si>
  <si>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</si>
  <si>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</si>
  <si>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</si>
  <si>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</si>
  <si>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</si>
  <si>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</si>
  <si>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</si>
  <si>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</si>
  <si>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</si>
  <si>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</si>
  <si>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</si>
  <si>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</si>
  <si>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</si>
  <si>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</si>
  <si>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</si>
  <si>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</si>
  <si>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</si>
  <si>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</si>
  <si>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</si>
  <si>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</si>
  <si>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</si>
  <si>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</si>
  <si>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</si>
  <si>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</si>
  <si>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</si>
  <si>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</si>
  <si>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</si>
  <si>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</si>
  <si>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</si>
  <si>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</si>
  <si>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</si>
  <si>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</si>
  <si>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</si>
  <si>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</si>
  <si>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</si>
  <si>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</si>
  <si>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</si>
  <si>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</si>
  <si>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</si>
  <si>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</si>
  <si>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</si>
  <si>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</si>
  <si>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</si>
  <si>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</si>
  <si>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</si>
  <si>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</si>
  <si>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</si>
  <si>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</si>
  <si>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</si>
  <si>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</si>
  <si>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</si>
  <si>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</si>
  <si>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</si>
  <si>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</si>
  <si>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</si>
  <si>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</si>
  <si>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</si>
  <si>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</si>
  <si>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</si>
  <si>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</si>
  <si>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</si>
  <si>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</si>
  <si>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</si>
  <si>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</si>
  <si>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</si>
  <si>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</si>
  <si>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</si>
  <si>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</si>
  <si>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</si>
  <si>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</si>
  <si>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</si>
  <si>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</si>
  <si>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</si>
  <si>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</si>
  <si>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</si>
  <si>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</si>
  <si>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</si>
  <si>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</si>
  <si>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</si>
  <si>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</si>
  <si>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</si>
  <si>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</si>
  <si>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</si>
  <si>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</si>
  <si>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</si>
  <si>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</si>
  <si>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</si>
  <si>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</si>
  <si>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</si>
  <si>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</si>
  <si>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</si>
  <si>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</si>
  <si>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</si>
  <si>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</si>
  <si>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</si>
  <si>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</si>
  <si>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</si>
  <si>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</si>
  <si>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</si>
  <si>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</si>
  <si>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</si>
  <si>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</si>
  <si>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</si>
  <si>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</si>
  <si>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</si>
  <si>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</si>
  <si>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</si>
  <si>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</si>
  <si>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</si>
  <si>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</si>
  <si>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</si>
  <si>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</si>
  <si>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</si>
  <si>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</si>
  <si>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</si>
  <si>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</si>
  <si>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</si>
  <si>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</si>
  <si>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</si>
  <si>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</si>
  <si>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</si>
  <si>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</si>
  <si>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</si>
  <si>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</si>
  <si>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</si>
  <si>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</si>
  <si>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</si>
  <si>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</si>
  <si>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</si>
  <si>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</si>
  <si>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</si>
  <si>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</si>
  <si>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</si>
  <si>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</si>
  <si>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</si>
  <si>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</si>
  <si>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</si>
  <si>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</si>
  <si>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</si>
  <si>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</si>
  <si>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</si>
  <si>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</si>
  <si>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</si>
  <si>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</si>
  <si>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</si>
  <si>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</si>
  <si>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</si>
  <si>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</si>
  <si>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</si>
  <si>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</si>
  <si>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</si>
  <si>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</si>
  <si>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</si>
  <si>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</si>
  <si>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</si>
  <si>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</si>
  <si>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</si>
  <si>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</si>
  <si>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</si>
  <si>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</si>
  <si>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</si>
  <si>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</si>
  <si>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</si>
  <si>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</si>
  <si>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</si>
  <si>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</si>
  <si>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</si>
  <si>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</si>
  <si>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</si>
  <si>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</si>
  <si>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</si>
  <si>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</si>
  <si>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</si>
  <si>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</si>
  <si>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</si>
  <si>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</si>
  <si>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</si>
  <si>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</si>
  <si>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</si>
  <si>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</si>
  <si>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</si>
  <si>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</si>
  <si>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</si>
  <si>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</si>
  <si>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</si>
  <si>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</si>
  <si>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</si>
  <si>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</si>
  <si>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</si>
  <si>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</si>
  <si>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</si>
  <si>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</si>
  <si>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</si>
  <si>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</si>
  <si>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</si>
  <si>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</si>
  <si>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</si>
  <si>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</si>
  <si>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</si>
  <si>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</si>
  <si>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</si>
  <si>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</si>
  <si>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</si>
  <si>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</si>
  <si>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</si>
  <si>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</si>
  <si>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</si>
  <si>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</si>
  <si>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</si>
  <si>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</si>
  <si>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</si>
  <si>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</si>
  <si>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</si>
  <si>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</si>
  <si>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</si>
  <si>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</si>
  <si>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</si>
  <si>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</si>
  <si>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</si>
  <si>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</si>
  <si>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</si>
  <si>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</si>
  <si>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</si>
  <si>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</si>
  <si>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</si>
  <si>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</si>
  <si>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</si>
  <si>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</si>
  <si>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</si>
  <si>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</si>
  <si>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</si>
  <si>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</si>
  <si>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</si>
  <si>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</si>
  <si>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</si>
  <si>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</si>
  <si>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</si>
  <si>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</si>
  <si>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</si>
  <si>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</si>
  <si>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</si>
  <si>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</si>
  <si>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</si>
  <si>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</si>
  <si>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</si>
  <si>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</si>
  <si>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</si>
  <si>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</si>
  <si>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</si>
  <si>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</si>
  <si>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</si>
  <si>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</si>
  <si>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</si>
  <si>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</si>
  <si>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</si>
  <si>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</si>
  <si>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</si>
  <si>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</si>
  <si>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</si>
  <si>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</si>
  <si>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</si>
  <si>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</si>
  <si>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</si>
  <si>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</si>
  <si>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</si>
  <si>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</si>
  <si>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</si>
  <si>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</si>
  <si>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</si>
  <si>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</si>
  <si>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</si>
  <si>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</si>
  <si>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</si>
  <si>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</si>
  <si>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</si>
  <si>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</si>
  <si>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</si>
  <si>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</si>
  <si>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</si>
  <si>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</si>
  <si>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</si>
  <si>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</si>
  <si>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</si>
  <si>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</si>
  <si>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</si>
  <si>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</si>
  <si>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</si>
  <si>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</si>
  <si>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</si>
  <si>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</si>
  <si>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</si>
  <si>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</si>
  <si>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</si>
  <si>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</si>
  <si>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</si>
  <si>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</si>
  <si>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</si>
  <si>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</si>
  <si>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</si>
  <si>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</si>
  <si>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</si>
  <si>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</si>
  <si>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</si>
  <si>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</si>
  <si>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</si>
  <si>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</si>
  <si>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</si>
  <si>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</si>
  <si>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</si>
  <si>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</si>
  <si>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</si>
  <si>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</si>
  <si>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</si>
  <si>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</si>
  <si>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</si>
  <si>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</si>
  <si>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</si>
  <si>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</si>
  <si>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</si>
  <si>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</si>
  <si>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</si>
  <si>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</si>
  <si>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</si>
  <si>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</si>
  <si>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</si>
  <si>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</si>
  <si>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</si>
  <si>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</si>
  <si>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</si>
  <si>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</si>
  <si>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</si>
  <si>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</si>
  <si>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</si>
  <si>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</si>
  <si>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</si>
  <si>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</si>
  <si>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</si>
  <si>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</si>
  <si>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</si>
  <si>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</si>
  <si>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</si>
  <si>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</si>
  <si>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</si>
  <si>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</si>
  <si>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</si>
  <si>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</si>
  <si>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</si>
  <si>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</si>
  <si>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</si>
  <si>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</si>
  <si>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</si>
  <si>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</si>
  <si>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</si>
  <si>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</si>
  <si>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</si>
  <si>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</si>
  <si>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</si>
  <si>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</si>
  <si>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</si>
  <si>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</si>
  <si>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</si>
  <si>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</si>
  <si>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</si>
  <si>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</si>
  <si>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</si>
  <si>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</si>
  <si>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</si>
  <si>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</si>
  <si>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</si>
  <si>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</si>
  <si>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</si>
  <si>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</si>
  <si>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</si>
  <si>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</si>
  <si>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</si>
  <si>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</si>
  <si>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</si>
  <si>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</si>
  <si>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</si>
  <si>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</si>
  <si>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</si>
  <si>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</si>
  <si>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</si>
  <si>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</si>
  <si>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</si>
  <si>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</si>
  <si>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</si>
  <si>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</si>
  <si>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</si>
  <si>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</si>
  <si>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</si>
  <si>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</si>
  <si>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</si>
  <si>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</si>
  <si>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</si>
  <si>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</si>
  <si>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</si>
  <si>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</si>
  <si>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</si>
  <si>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</si>
  <si>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</si>
  <si>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</si>
  <si>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</si>
  <si>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</si>
  <si>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</si>
  <si>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</si>
  <si>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</si>
  <si>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</si>
  <si>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</si>
  <si>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</si>
  <si>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</si>
  <si>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</si>
  <si>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</si>
  <si>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</si>
  <si>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</si>
  <si>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</si>
  <si>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</si>
  <si>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</si>
  <si>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</si>
  <si>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</si>
  <si>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</si>
  <si>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</si>
  <si>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</si>
  <si>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</si>
  <si>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</si>
  <si>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</si>
  <si>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</si>
  <si>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</si>
  <si>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</si>
  <si>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</si>
  <si>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</si>
  <si>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</si>
  <si>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</si>
  <si>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</si>
  <si>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</si>
  <si>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</si>
  <si>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</si>
  <si>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</si>
  <si>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</si>
  <si>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</si>
  <si>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</si>
  <si>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</si>
  <si>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</si>
  <si>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</si>
  <si>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</si>
  <si>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</si>
  <si>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</si>
  <si>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</si>
  <si>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</si>
  <si>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</si>
  <si>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</si>
  <si>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</si>
  <si>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</si>
  <si>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</si>
  <si>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</si>
  <si>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</si>
  <si>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</si>
  <si>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</si>
  <si>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</si>
  <si>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</si>
  <si>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</si>
  <si>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</si>
  <si>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</si>
  <si>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</si>
  <si>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</si>
  <si>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</si>
  <si>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</si>
  <si>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</si>
  <si>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</si>
  <si>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</si>
  <si>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</si>
  <si>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</si>
  <si>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</si>
  <si>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</si>
  <si>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</si>
  <si>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</si>
  <si>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</si>
  <si>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</si>
  <si>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</si>
  <si>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</si>
  <si>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</si>
  <si>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</si>
  <si>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</si>
  <si>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</si>
  <si>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</si>
  <si>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</si>
  <si>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</si>
  <si>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</si>
  <si>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</si>
  <si>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</si>
  <si>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</si>
  <si>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</si>
  <si>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</si>
  <si>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</si>
  <si>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</si>
  <si>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</si>
  <si>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</si>
  <si>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</si>
  <si>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</si>
  <si>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</si>
  <si>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</si>
  <si>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</si>
  <si>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</si>
  <si>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</si>
  <si>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</si>
  <si>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</si>
  <si>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</si>
  <si>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</si>
  <si>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</si>
  <si>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</si>
  <si>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</si>
  <si>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</si>
  <si>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</si>
  <si>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</si>
  <si>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</si>
  <si>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</si>
  <si>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</si>
  <si>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</si>
  <si>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</si>
  <si>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</si>
  <si>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</si>
  <si>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</si>
  <si>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</si>
  <si>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</si>
  <si>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</si>
  <si>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</si>
  <si>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</si>
  <si>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</si>
  <si>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</si>
  <si>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</si>
  <si>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</si>
  <si>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</si>
  <si>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</si>
  <si>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</si>
  <si>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</si>
  <si>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</si>
  <si>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</si>
  <si>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</si>
  <si>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</si>
  <si>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</si>
  <si>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</si>
  <si>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</si>
  <si>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</si>
  <si>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</si>
  <si>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</si>
  <si>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</si>
  <si>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</si>
  <si>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</si>
  <si>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</si>
  <si>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</si>
  <si>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</si>
  <si>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</si>
  <si>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</si>
  <si>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</si>
  <si>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</si>
  <si>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</si>
  <si>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</si>
  <si>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</si>
  <si>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</si>
  <si>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</si>
  <si>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</si>
  <si>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</si>
  <si>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</si>
  <si>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</si>
  <si>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</si>
  <si>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</si>
  <si>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</si>
  <si>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</si>
  <si>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</si>
  <si>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</si>
  <si>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</si>
  <si>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</si>
  <si>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</si>
  <si>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</si>
  <si>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</si>
  <si>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</si>
  <si>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</si>
  <si>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</si>
  <si>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</si>
  <si>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</si>
  <si>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</si>
  <si>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</si>
  <si>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</si>
  <si>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</si>
  <si>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</si>
  <si>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</si>
  <si>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</si>
  <si>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</si>
  <si>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</si>
  <si>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</si>
  <si>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</si>
  <si>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</si>
  <si>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</si>
  <si>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</si>
  <si>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</si>
  <si>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</si>
  <si>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</si>
  <si>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</si>
  <si>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</si>
  <si>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</si>
  <si>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</si>
  <si>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</si>
  <si>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</si>
  <si>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</si>
  <si>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</si>
  <si>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</si>
  <si>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</si>
  <si>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</si>
  <si>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</si>
  <si>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</si>
  <si>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</si>
  <si>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</si>
  <si>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</si>
  <si>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</si>
  <si>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</si>
  <si>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</si>
  <si>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</si>
  <si>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</si>
  <si>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</si>
  <si>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</si>
  <si>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</si>
  <si>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</si>
  <si>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</si>
  <si>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</si>
  <si>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</si>
  <si>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</si>
  <si>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</si>
  <si>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</si>
  <si>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</si>
  <si>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</si>
  <si>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</si>
  <si>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</si>
  <si>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</si>
  <si>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</si>
  <si>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</si>
  <si>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</si>
  <si>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</si>
  <si>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</si>
  <si>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</si>
  <si>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</si>
  <si>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</si>
  <si>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</si>
  <si>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</si>
  <si>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</si>
  <si>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</si>
  <si>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</si>
  <si>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</si>
  <si>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</si>
  <si>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</si>
  <si>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</si>
  <si>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</si>
  <si>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</si>
  <si>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</si>
  <si>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</si>
  <si>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</si>
  <si>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</si>
  <si>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</si>
  <si>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</si>
  <si>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</si>
  <si>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</si>
  <si>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</si>
  <si>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</si>
  <si>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</si>
  <si>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</si>
  <si>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</si>
  <si>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</si>
  <si>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</si>
  <si>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</si>
  <si>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</si>
  <si>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</si>
  <si>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</si>
  <si>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</si>
  <si>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</si>
  <si>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</si>
  <si>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</si>
  <si>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</si>
  <si>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</si>
  <si>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</si>
  <si>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</si>
  <si>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</si>
  <si>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</si>
  <si>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</si>
  <si>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</si>
  <si>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</si>
  <si>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</si>
  <si>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</si>
  <si>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</si>
  <si>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</si>
  <si>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</si>
  <si>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</si>
  <si>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</si>
  <si>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</si>
  <si>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</si>
  <si>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</si>
  <si>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</si>
  <si>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</si>
  <si>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</si>
  <si>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</si>
  <si>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</si>
  <si>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</si>
  <si>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</si>
  <si>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</si>
  <si>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</si>
  <si>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</si>
  <si>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</si>
  <si>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</si>
  <si>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</si>
  <si>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</si>
  <si>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</si>
  <si>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</si>
  <si>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</si>
  <si>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</si>
  <si>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</si>
  <si>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</si>
  <si>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</si>
  <si>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</si>
  <si>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</si>
  <si>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</si>
  <si>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</si>
  <si>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</si>
  <si>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</si>
  <si>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</si>
  <si>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</si>
  <si>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</si>
  <si>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</si>
  <si>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</si>
  <si>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</si>
  <si>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</si>
  <si>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</si>
  <si>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</si>
  <si>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</si>
  <si>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</si>
  <si>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</si>
  <si>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</si>
  <si>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</si>
  <si>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</si>
  <si>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</si>
  <si>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</si>
  <si>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</si>
  <si>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</si>
  <si>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</si>
  <si>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</si>
  <si>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</si>
  <si>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</si>
  <si>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</si>
  <si>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</si>
  <si>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</si>
  <si>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</si>
  <si>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</si>
  <si>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</si>
  <si>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</si>
  <si>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</si>
  <si>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</si>
  <si>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</si>
  <si>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</si>
  <si>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</si>
  <si>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</si>
  <si>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</si>
  <si>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</si>
  <si>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</si>
  <si>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</si>
  <si>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</si>
  <si>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</si>
  <si>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</si>
  <si>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</si>
  <si>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</si>
  <si>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</si>
  <si>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</si>
  <si>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</si>
  <si>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</si>
  <si>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</si>
  <si>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</si>
  <si>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</si>
  <si>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</si>
  <si>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</si>
  <si>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</si>
  <si>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</si>
  <si>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</si>
  <si>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</si>
  <si>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</si>
  <si>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</si>
  <si>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</si>
  <si>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</si>
  <si>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</si>
  <si>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</si>
  <si>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</si>
  <si>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</si>
  <si>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</si>
  <si>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</si>
  <si>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</si>
  <si>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</si>
  <si>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</si>
  <si>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</si>
  <si>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</si>
  <si>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</si>
  <si>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</si>
  <si>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</si>
  <si>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</si>
  <si>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</si>
  <si>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</si>
  <si>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</si>
  <si>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</si>
  <si>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</si>
  <si>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</si>
  <si>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</si>
  <si>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</si>
  <si>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</si>
  <si>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</si>
  <si>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</si>
  <si>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</si>
  <si>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</si>
  <si>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</si>
  <si>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</si>
  <si>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</si>
  <si>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</si>
  <si>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</si>
  <si>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</si>
  <si>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</si>
  <si>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</si>
  <si>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</si>
  <si>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</si>
  <si>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</si>
  <si>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</si>
  <si>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</si>
  <si>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</si>
  <si>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</si>
  <si>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</si>
  <si>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</si>
  <si>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</si>
  <si>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</si>
  <si>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</si>
  <si>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</si>
  <si>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</si>
  <si>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</si>
  <si>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</si>
  <si>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</si>
  <si>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</si>
  <si>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</si>
  <si>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</si>
  <si>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</si>
  <si>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</si>
  <si>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</si>
  <si>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</si>
  <si>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</si>
  <si>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</si>
  <si>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</si>
  <si>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</si>
  <si>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</si>
  <si>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</si>
  <si>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</si>
  <si>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</si>
  <si>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</si>
  <si>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</si>
  <si>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</si>
  <si>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</si>
  <si>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</si>
  <si>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</si>
  <si>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</si>
  <si>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</si>
  <si>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</si>
  <si>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</si>
  <si>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</si>
  <si>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</si>
  <si>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</si>
  <si>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</si>
  <si>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</si>
  <si>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</si>
  <si>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</si>
  <si>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</si>
  <si>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</si>
  <si>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</si>
  <si>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</si>
  <si>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</si>
  <si>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</si>
  <si>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</si>
  <si>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</si>
  <si>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</si>
  <si>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</si>
  <si>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</si>
  <si>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</si>
  <si>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</si>
  <si>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</si>
  <si>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</si>
  <si>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</si>
  <si>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</si>
  <si>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</si>
  <si>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</si>
  <si>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</si>
  <si>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</si>
  <si>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</si>
  <si>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</si>
  <si>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</si>
  <si>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</si>
  <si>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</si>
  <si>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</si>
  <si>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</si>
  <si>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</si>
  <si>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</si>
  <si>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</si>
  <si>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</si>
  <si>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</si>
  <si>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</si>
  <si>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</si>
  <si>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</si>
  <si>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</si>
  <si>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</si>
  <si>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</si>
  <si>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</si>
  <si>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</si>
  <si>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</si>
  <si>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</si>
  <si>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</si>
  <si>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</si>
  <si>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</si>
  <si>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</si>
  <si>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</si>
  <si>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</si>
  <si>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</si>
  <si>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</si>
  <si>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</si>
  <si>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</si>
  <si>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</si>
  <si>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</si>
  <si>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</si>
  <si>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</si>
  <si>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</si>
  <si>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</si>
  <si>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</si>
  <si>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</si>
  <si>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</si>
  <si>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</si>
  <si>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</si>
  <si>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</si>
  <si>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</si>
  <si>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</si>
  <si>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</si>
  <si>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</si>
  <si>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</si>
  <si>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</si>
  <si>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</si>
  <si>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</si>
  <si>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</si>
  <si>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</si>
  <si>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</si>
  <si>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</si>
  <si>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</si>
  <si>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</si>
  <si>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</si>
  <si>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</si>
  <si>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</si>
  <si>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</si>
  <si>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</si>
  <si>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</si>
  <si>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</si>
  <si>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</si>
  <si>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</si>
  <si>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</si>
  <si>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</si>
  <si>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</si>
  <si>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</si>
  <si>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</si>
  <si>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</si>
  <si>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</si>
  <si>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</si>
  <si>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</si>
  <si>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</si>
  <si>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</si>
  <si>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</si>
  <si>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</si>
  <si>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</si>
  <si>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</si>
  <si>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</si>
  <si>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</si>
  <si>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</si>
  <si>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</si>
  <si>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</si>
  <si>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</si>
  <si>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</si>
  <si>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</si>
  <si>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</si>
  <si>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</si>
  <si>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</si>
  <si>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</si>
  <si>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</si>
  <si>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</si>
  <si>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</si>
  <si>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</si>
  <si>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</si>
  <si>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</si>
  <si>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</si>
  <si>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</si>
  <si>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</si>
  <si>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</si>
  <si>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</si>
  <si>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</si>
  <si>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</si>
  <si>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</si>
  <si>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</si>
  <si>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</si>
  <si>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</si>
  <si>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</si>
  <si>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</si>
  <si>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</si>
  <si>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</si>
  <si>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</si>
  <si>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</si>
  <si>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</si>
  <si>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</si>
  <si>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</si>
  <si>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</si>
  <si>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</si>
  <si>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</si>
  <si>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</si>
  <si>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</si>
  <si>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</si>
  <si>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</si>
  <si>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</si>
  <si>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</si>
  <si>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</si>
  <si>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</si>
  <si>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</si>
  <si>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</si>
  <si>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</si>
  <si>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</si>
  <si>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</si>
  <si>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</si>
  <si>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</si>
  <si>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</si>
  <si>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</si>
  <si>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</si>
  <si>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</si>
  <si>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</si>
  <si>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</si>
  <si>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</si>
  <si>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</si>
  <si>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</si>
  <si>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</si>
  <si>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</si>
  <si>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</si>
  <si>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</si>
  <si>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</si>
  <si>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</si>
  <si>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</si>
  <si>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</si>
  <si>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</si>
  <si>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</si>
  <si>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</si>
  <si>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</si>
  <si>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</si>
  <si>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</si>
  <si>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</si>
  <si>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</si>
  <si>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</si>
  <si>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</si>
  <si>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</si>
  <si>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</si>
  <si>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</si>
  <si>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</si>
  <si>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</si>
  <si>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</si>
  <si>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</si>
  <si>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</si>
  <si>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</si>
  <si>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</si>
  <si>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</si>
  <si>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</si>
  <si>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</si>
  <si>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</si>
  <si>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</si>
  <si>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</si>
  <si>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</si>
  <si>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</si>
  <si>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</si>
  <si>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</si>
  <si>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</si>
  <si>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</si>
  <si>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</si>
  <si>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</si>
  <si>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</si>
  <si>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</si>
  <si>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</si>
  <si>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</si>
  <si>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</si>
  <si>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</si>
  <si>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</si>
  <si>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</si>
  <si>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</si>
  <si>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</si>
  <si>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</si>
  <si>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</si>
  <si>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</si>
  <si>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</si>
  <si>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</si>
  <si>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</si>
  <si>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</si>
  <si>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</si>
  <si>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</si>
  <si>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</si>
  <si>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</si>
  <si>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</si>
  <si>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</si>
  <si>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</si>
  <si>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</si>
  <si>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</si>
  <si>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</si>
  <si>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</si>
  <si>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</si>
  <si>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</si>
  <si>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</si>
  <si>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</si>
  <si>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</si>
  <si>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</si>
  <si>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</si>
  <si>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</si>
  <si>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</si>
  <si>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</si>
  <si>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</si>
  <si>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</si>
  <si>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</si>
  <si>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</si>
  <si>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</si>
  <si>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</si>
  <si>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</si>
  <si>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</si>
  <si>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</si>
  <si>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</si>
  <si>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</si>
  <si>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</si>
  <si>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</si>
  <si>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</si>
  <si>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</si>
  <si>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</si>
  <si>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</si>
  <si>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</si>
  <si>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</si>
  <si>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</si>
  <si>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</si>
  <si>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</si>
  <si>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</si>
  <si>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</si>
  <si>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</si>
  <si>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</si>
  <si>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</si>
  <si>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</si>
  <si>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</si>
  <si>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</si>
  <si>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</si>
  <si>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</si>
  <si>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</si>
  <si>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</si>
  <si>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</si>
  <si>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</si>
  <si>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</si>
  <si>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</si>
  <si>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</si>
  <si>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</si>
  <si>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</si>
  <si>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</si>
  <si>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</si>
  <si>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</si>
  <si>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</si>
  <si>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</si>
  <si>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</si>
  <si>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</si>
  <si>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</si>
  <si>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</si>
  <si>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</si>
  <si>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</si>
  <si>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</si>
  <si>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</si>
  <si>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</si>
  <si>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</si>
  <si>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</si>
  <si>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</si>
  <si>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</si>
  <si>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</si>
  <si>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</si>
  <si>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</si>
  <si>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</si>
  <si>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</si>
  <si>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</si>
  <si>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</si>
  <si>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</si>
  <si>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</si>
  <si>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</si>
  <si>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</si>
  <si>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</si>
  <si>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</si>
  <si>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</si>
  <si>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</si>
  <si>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</si>
  <si>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</si>
  <si>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</si>
  <si>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</si>
  <si>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</si>
  <si>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</si>
  <si>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</si>
  <si>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</si>
  <si>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</si>
  <si>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</si>
  <si>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</si>
  <si>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</si>
  <si>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</si>
  <si>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</si>
  <si>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</si>
  <si>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</si>
  <si>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</si>
  <si>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</si>
  <si>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</si>
  <si>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</si>
  <si>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</si>
  <si>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</si>
  <si>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</si>
  <si>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</si>
  <si>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</si>
  <si>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</si>
  <si>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</si>
  <si>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</si>
  <si>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</si>
  <si>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</si>
  <si>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</si>
  <si>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</si>
  <si>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</si>
  <si>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</si>
  <si>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</si>
  <si>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</si>
  <si>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</si>
  <si>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</si>
  <si>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</si>
  <si>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</si>
  <si>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</si>
  <si>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</si>
  <si>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</si>
  <si>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</si>
  <si>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</si>
  <si>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</si>
  <si>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</si>
  <si>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</si>
  <si>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</si>
  <si>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</si>
  <si>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</si>
  <si>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</si>
  <si>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</si>
  <si>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</si>
  <si>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</si>
  <si>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</si>
  <si>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</si>
  <si>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</si>
  <si>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</si>
  <si>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</si>
  <si>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</si>
  <si>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</si>
  <si>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</si>
  <si>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</si>
  <si>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</si>
  <si>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</si>
  <si>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</si>
  <si>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</si>
  <si>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</si>
  <si>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</si>
  <si>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</si>
  <si>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</si>
  <si>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</si>
  <si>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</si>
  <si>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</si>
  <si>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</si>
  <si>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</si>
  <si>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</si>
  <si>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</si>
  <si>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</si>
  <si>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</si>
  <si>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</si>
  <si>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</si>
  <si>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</si>
  <si>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</si>
  <si>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</si>
  <si>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</si>
  <si>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</si>
  <si>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</si>
  <si>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</si>
  <si>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</si>
  <si>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</si>
  <si>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</si>
  <si>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</si>
  <si>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</si>
  <si>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</si>
  <si>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</si>
  <si>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</si>
  <si>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</si>
  <si>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</si>
  <si>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</si>
  <si>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</si>
  <si>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</si>
  <si>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</si>
  <si>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</si>
  <si>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</si>
  <si>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</si>
  <si>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</si>
  <si>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</si>
  <si>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</si>
  <si>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</si>
  <si>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</si>
  <si>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</si>
  <si>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</si>
  <si>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</si>
  <si>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</si>
  <si>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</si>
  <si>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</si>
  <si>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</si>
  <si>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</si>
  <si>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</si>
  <si>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</si>
  <si>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</si>
  <si>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</si>
  <si>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</si>
  <si>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</si>
  <si>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</si>
  <si>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</si>
  <si>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</si>
  <si>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</si>
  <si>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</si>
  <si>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</si>
  <si>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</si>
  <si>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</si>
  <si>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</si>
  <si>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</si>
  <si>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</si>
  <si>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</si>
  <si>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</si>
  <si>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</si>
  <si>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</si>
  <si>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</si>
  <si>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</si>
  <si>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</si>
  <si>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</si>
  <si>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</si>
  <si>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</si>
  <si>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</si>
  <si>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</si>
  <si>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</si>
  <si>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</si>
  <si>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</si>
  <si>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</si>
  <si>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</si>
  <si>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</si>
  <si>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</si>
  <si>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</si>
  <si>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</si>
  <si>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</si>
  <si>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</si>
  <si>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</si>
  <si>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</si>
  <si>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</si>
  <si>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</si>
  <si>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</si>
  <si>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</si>
  <si>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</si>
  <si>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</si>
  <si>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</si>
  <si>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</si>
  <si>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</si>
  <si>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</si>
  <si>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</si>
  <si>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</si>
  <si>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</si>
  <si>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</si>
  <si>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</si>
  <si>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</si>
  <si>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</si>
  <si>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</si>
  <si>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</si>
  <si>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</si>
  <si>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</si>
  <si>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</si>
  <si>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</si>
  <si>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</si>
  <si>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</si>
  <si>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</si>
  <si>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</si>
  <si>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</si>
  <si>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</si>
  <si>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</si>
  <si>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</si>
  <si>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</si>
  <si>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</si>
  <si>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</si>
  <si>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</si>
  <si>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</si>
  <si>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</si>
  <si>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</si>
  <si>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</si>
  <si>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</si>
  <si>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</si>
  <si>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</si>
  <si>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</si>
  <si>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</si>
  <si>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</si>
  <si>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</si>
  <si>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</si>
  <si>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</si>
  <si>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</si>
  <si>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</si>
  <si>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</si>
  <si>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</si>
  <si>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</si>
  <si>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</si>
  <si>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</si>
  <si>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</si>
  <si>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</si>
  <si>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</si>
  <si>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</si>
  <si>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</si>
  <si>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</si>
  <si>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</si>
  <si>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</si>
  <si>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</si>
  <si>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</si>
  <si>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</si>
  <si>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</si>
  <si>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</si>
  <si>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</si>
  <si>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</si>
  <si>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</si>
  <si>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</si>
  <si>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</si>
  <si>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</si>
  <si>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</si>
  <si>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</si>
  <si>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</si>
  <si>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</si>
  <si>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</si>
  <si>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</si>
  <si>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</si>
  <si>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</si>
  <si>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</si>
  <si>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</si>
  <si>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</si>
  <si>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</si>
  <si>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</si>
  <si>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</si>
  <si>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</si>
  <si>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</si>
  <si>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</si>
  <si>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</si>
  <si>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</si>
  <si>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</si>
  <si>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</si>
  <si>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</si>
  <si>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</si>
  <si>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</si>
  <si>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</si>
  <si>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</si>
  <si>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</si>
  <si>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</si>
  <si>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</si>
  <si>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</si>
  <si>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</si>
  <si>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</si>
  <si>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</si>
  <si>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</si>
  <si>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</si>
  <si>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</si>
  <si>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</si>
  <si>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</si>
  <si>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</si>
  <si>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</si>
  <si>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</si>
  <si>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</si>
  <si>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</si>
  <si>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</si>
  <si>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</si>
  <si>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</si>
  <si>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</si>
  <si>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</si>
  <si>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</si>
  <si>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</si>
  <si>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</si>
  <si>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</si>
  <si>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</si>
  <si>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</si>
  <si>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</si>
  <si>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</si>
  <si>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</si>
  <si>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</si>
  <si>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</si>
  <si>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</si>
  <si>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</si>
  <si>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</si>
  <si>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</si>
  <si>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</si>
  <si>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</si>
  <si>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</si>
  <si>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</si>
  <si>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</si>
  <si>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</si>
  <si>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</si>
  <si>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</si>
  <si>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</si>
  <si>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</si>
  <si>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</si>
  <si>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</si>
  <si>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</si>
  <si>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</si>
  <si>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</si>
  <si>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</si>
  <si>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</si>
  <si>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</si>
  <si>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</si>
  <si>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</si>
  <si>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</si>
  <si>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</si>
  <si>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</si>
  <si>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</si>
  <si>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</si>
  <si>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</si>
  <si>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</si>
  <si>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</si>
  <si>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</si>
  <si>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</si>
  <si>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</si>
  <si>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</si>
  <si>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</si>
  <si>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</si>
  <si>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</si>
  <si>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</si>
  <si>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</si>
  <si>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</si>
  <si>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</si>
  <si>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</si>
  <si>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</si>
  <si>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</si>
  <si>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</si>
  <si>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</si>
  <si>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</si>
  <si>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</si>
  <si>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</si>
  <si>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</si>
  <si>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</si>
  <si>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</si>
  <si>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</si>
  <si>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</si>
  <si>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</si>
  <si>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</si>
  <si>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</si>
  <si>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</si>
  <si>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</si>
  <si>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</si>
  <si>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</si>
  <si>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</si>
  <si>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</si>
  <si>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</si>
  <si>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</si>
  <si>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</si>
  <si>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</si>
  <si>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</si>
  <si>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</si>
  <si>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</si>
  <si>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</si>
  <si>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</si>
  <si>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</si>
  <si>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</si>
  <si>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</si>
  <si>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</si>
  <si>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</si>
  <si>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</si>
  <si>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</si>
  <si>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</si>
  <si>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</si>
  <si>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</si>
  <si>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</si>
  <si>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</si>
  <si>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</si>
  <si>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</si>
  <si>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</si>
  <si>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</si>
  <si>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</si>
  <si>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</si>
  <si>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</si>
  <si>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</si>
  <si>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</si>
  <si>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</si>
  <si>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</si>
  <si>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</si>
  <si>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</si>
  <si>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</si>
  <si>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</si>
  <si>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</si>
  <si>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</si>
  <si>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</si>
  <si>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</si>
  <si>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</si>
  <si>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</si>
  <si>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</si>
  <si>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</si>
  <si>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</si>
  <si>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</si>
  <si>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</si>
  <si>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</si>
  <si>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</si>
  <si>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</si>
  <si>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</si>
  <si>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</si>
  <si>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</si>
  <si>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</si>
  <si>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</si>
  <si>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</si>
  <si>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</si>
  <si>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</si>
  <si>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</si>
  <si>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</si>
  <si>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</si>
  <si>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</si>
  <si>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</si>
  <si>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</si>
  <si>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</si>
  <si>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</si>
  <si>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</si>
  <si>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</si>
  <si>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</si>
  <si>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</si>
  <si>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</si>
  <si>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</si>
  <si>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</si>
  <si>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</si>
  <si>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</si>
  <si>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</si>
  <si>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</si>
  <si>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</si>
  <si>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</si>
  <si>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</si>
  <si>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</si>
  <si>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</si>
  <si>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</si>
  <si>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</si>
  <si>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</si>
  <si>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</si>
  <si>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</si>
  <si>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</si>
  <si>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</si>
  <si>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</si>
  <si>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</si>
  <si>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</si>
  <si>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</si>
  <si>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</si>
  <si>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</si>
  <si>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</si>
  <si>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</si>
  <si>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</si>
  <si>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</si>
  <si>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</si>
  <si>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</si>
  <si>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</si>
  <si>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</si>
  <si>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</si>
  <si>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</si>
  <si>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</si>
  <si>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</si>
  <si>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</si>
  <si>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</si>
  <si>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</si>
  <si>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</si>
  <si>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</si>
  <si>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</si>
  <si>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</si>
  <si>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</si>
  <si>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</si>
  <si>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</si>
  <si>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</si>
  <si>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</si>
  <si>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</si>
  <si>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</si>
  <si>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</si>
  <si>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</si>
  <si>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</si>
  <si>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</si>
  <si>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</si>
  <si>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</si>
  <si>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</si>
  <si>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</si>
  <si>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</si>
  <si>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</si>
  <si>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</si>
  <si>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</si>
  <si>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</si>
  <si>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</si>
  <si>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</si>
  <si>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</si>
  <si>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</si>
  <si>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</si>
  <si>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</si>
  <si>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</si>
  <si>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</si>
  <si>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</si>
  <si>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</si>
  <si>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</si>
  <si>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</si>
  <si>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</si>
  <si>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</si>
  <si>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</si>
  <si>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</si>
  <si>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</si>
  <si>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</si>
  <si>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</si>
  <si>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</si>
  <si>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</si>
  <si>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</si>
  <si>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</si>
  <si>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</si>
  <si>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</si>
  <si>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</si>
  <si>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</si>
  <si>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</si>
  <si>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</si>
  <si>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</si>
  <si>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</si>
  <si>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</si>
  <si>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</si>
  <si>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</si>
  <si>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</si>
  <si>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</si>
  <si>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</si>
  <si>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</si>
  <si>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</si>
  <si>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</si>
  <si>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</si>
  <si>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</si>
  <si>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</si>
  <si>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</si>
  <si>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</si>
  <si>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</si>
  <si>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</si>
  <si>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</si>
  <si>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</si>
  <si>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</si>
  <si>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</si>
  <si>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</si>
  <si>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</si>
  <si>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</si>
  <si>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</si>
  <si>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</si>
  <si>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</si>
  <si>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</si>
  <si>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</si>
  <si>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</si>
  <si>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</si>
  <si>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</si>
  <si>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</si>
  <si>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</si>
  <si>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</si>
  <si>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</si>
  <si>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</si>
  <si>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</si>
  <si>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</si>
  <si>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</si>
  <si>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</si>
  <si>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</si>
  <si>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</si>
  <si>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</si>
  <si>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</si>
  <si>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</si>
  <si>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</si>
  <si>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</si>
  <si>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</si>
  <si>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</si>
  <si>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</si>
  <si>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</si>
  <si>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</si>
  <si>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</si>
  <si>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</si>
  <si>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</si>
  <si>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</si>
  <si>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</si>
  <si>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</si>
  <si>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</si>
  <si>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</si>
  <si>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</si>
  <si>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</si>
  <si>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</si>
  <si>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</si>
  <si>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</si>
  <si>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</si>
  <si>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</si>
  <si>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</si>
  <si>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</si>
  <si>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</si>
  <si>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</si>
  <si>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</si>
  <si>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</si>
  <si>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</si>
  <si>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</si>
  <si>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</si>
  <si>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</si>
  <si>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</si>
  <si>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</si>
  <si>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</si>
  <si>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</si>
  <si>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</si>
  <si>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</si>
  <si>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</si>
  <si>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</si>
  <si>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</si>
  <si>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</si>
  <si>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</si>
  <si>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</si>
  <si>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</si>
  <si>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</si>
  <si>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</si>
  <si>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</si>
  <si>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</si>
  <si>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</si>
  <si>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</si>
  <si>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</si>
  <si>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</si>
  <si>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</si>
  <si>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</si>
  <si>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</si>
  <si>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</si>
  <si>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</si>
  <si>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</si>
  <si>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</si>
  <si>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</si>
  <si>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</si>
  <si>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</si>
  <si>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</si>
  <si>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</si>
  <si>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</si>
  <si>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</si>
  <si>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</si>
  <si>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</si>
  <si>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</si>
  <si>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</si>
  <si>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</si>
  <si>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</si>
  <si>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</si>
  <si>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</si>
  <si>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</si>
  <si>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</si>
  <si>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</si>
  <si>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</si>
  <si>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</si>
  <si>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</si>
  <si>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</si>
  <si>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</si>
  <si>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</si>
  <si>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</si>
  <si>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</si>
  <si>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</si>
  <si>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</si>
  <si>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</si>
  <si>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</si>
  <si>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</si>
  <si>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</si>
  <si>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</si>
  <si>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</si>
  <si>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</si>
  <si>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</si>
  <si>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</si>
  <si>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</si>
  <si>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</si>
  <si>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</si>
  <si>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</si>
  <si>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</si>
  <si>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</si>
  <si>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</si>
  <si>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</si>
  <si>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</si>
  <si>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</si>
  <si>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</si>
  <si>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</si>
  <si>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</si>
  <si>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</si>
  <si>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</si>
  <si>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</si>
  <si>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</si>
  <si>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</si>
  <si>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</si>
  <si>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</si>
  <si>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</si>
  <si>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</si>
  <si>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</si>
  <si>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</si>
  <si>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</si>
  <si>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</si>
  <si>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</si>
  <si>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</si>
  <si>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</si>
  <si>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</si>
  <si>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</si>
  <si>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</si>
  <si>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</si>
  <si>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</si>
  <si>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</si>
  <si>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</si>
  <si>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</si>
  <si>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</si>
  <si>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</si>
  <si>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</si>
  <si>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</si>
  <si>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</si>
  <si>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</si>
  <si>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</si>
  <si>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</si>
  <si>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</si>
  <si>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</si>
  <si>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</si>
  <si>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</si>
  <si>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</si>
  <si>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</si>
  <si>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</si>
  <si>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</si>
  <si>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</si>
  <si>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</si>
  <si>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</si>
  <si>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</si>
  <si>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</si>
  <si>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</si>
  <si>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</si>
  <si>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</si>
  <si>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</si>
  <si>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</si>
  <si>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</si>
  <si>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</si>
  <si>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</si>
  <si>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</si>
  <si>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</si>
  <si>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</si>
  <si>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</si>
  <si>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</si>
  <si>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</si>
  <si>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</si>
  <si>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</si>
  <si>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</si>
  <si>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</si>
  <si>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</si>
  <si>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</si>
  <si>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</si>
  <si>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</si>
  <si>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</si>
  <si>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</si>
  <si>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</si>
  <si>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</si>
  <si>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</si>
  <si>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</si>
  <si>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</si>
  <si>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</si>
  <si>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</si>
  <si>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</si>
  <si>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</si>
  <si>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</si>
  <si>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</si>
  <si>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</si>
  <si>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</si>
  <si>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</si>
  <si>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</si>
  <si>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</si>
  <si>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</si>
  <si>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</si>
  <si>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</si>
  <si>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</si>
  <si>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</si>
  <si>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</si>
  <si>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</si>
  <si>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</si>
  <si>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</si>
  <si>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</si>
  <si>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</si>
  <si>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</si>
  <si>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</si>
  <si>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</si>
  <si>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</si>
  <si>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</si>
  <si>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</si>
  <si>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</si>
  <si>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</si>
  <si>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</si>
  <si>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</si>
  <si>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</si>
  <si>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</si>
  <si>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</si>
  <si>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</si>
  <si>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</si>
  <si>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</si>
  <si>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</si>
  <si>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</si>
  <si>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</si>
  <si>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</si>
  <si>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</si>
  <si>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</si>
  <si>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</si>
  <si>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</si>
  <si>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</si>
  <si>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</si>
  <si>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</si>
  <si>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</si>
  <si>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</si>
  <si>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</si>
  <si>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</si>
  <si>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</si>
  <si>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</si>
  <si>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</si>
  <si>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</si>
  <si>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</si>
  <si>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</si>
  <si>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</si>
  <si>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</si>
  <si>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</si>
  <si>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</si>
  <si>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</si>
  <si>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</si>
  <si>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</si>
  <si>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</si>
  <si>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</si>
  <si>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</si>
  <si>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</si>
  <si>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</si>
  <si>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</si>
  <si>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</si>
  <si>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</si>
  <si>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</si>
  <si>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</si>
  <si>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</si>
  <si>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</si>
  <si>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</si>
  <si>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</si>
  <si>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</si>
  <si>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</si>
  <si>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</si>
  <si>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</si>
  <si>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</si>
  <si>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</si>
  <si>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</si>
  <si>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</si>
  <si>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</si>
  <si>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</si>
  <si>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</si>
  <si>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</si>
  <si>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</si>
  <si>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</si>
  <si>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</si>
  <si>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</si>
  <si>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</si>
  <si>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</si>
  <si>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</si>
  <si>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</si>
  <si>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</si>
  <si>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</si>
  <si>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</si>
  <si>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</si>
  <si>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</si>
  <si>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</si>
  <si>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</si>
  <si>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</si>
  <si>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</si>
  <si>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</si>
  <si>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</si>
  <si>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</si>
  <si>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</si>
  <si>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</si>
  <si>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</si>
  <si>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</si>
  <si>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</si>
  <si>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</si>
  <si>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</si>
  <si>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</si>
  <si>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</si>
  <si>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</si>
  <si>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</si>
  <si>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</si>
  <si>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</si>
  <si>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</si>
  <si>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</si>
  <si>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</si>
  <si>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</si>
  <si>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</si>
  <si>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</si>
  <si>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</si>
  <si>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</si>
  <si>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</si>
  <si>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</si>
  <si>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</si>
  <si>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</si>
  <si>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</si>
  <si>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</si>
  <si>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</si>
  <si>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</si>
  <si>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</si>
  <si>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</si>
  <si>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</si>
  <si>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</si>
  <si>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</si>
  <si>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</si>
  <si>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</si>
  <si>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</si>
  <si>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</si>
  <si>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</si>
  <si>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</si>
  <si>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</si>
  <si>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</si>
  <si>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</si>
  <si>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</si>
  <si>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</si>
  <si>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</si>
  <si>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</si>
  <si>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</si>
  <si>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</si>
  <si>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</si>
  <si>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</si>
  <si>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</si>
  <si>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</si>
  <si>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</si>
  <si>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</si>
  <si>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</si>
  <si>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</si>
  <si>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</si>
  <si>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</si>
  <si>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</si>
  <si>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</si>
  <si>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</si>
  <si>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</si>
  <si>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</si>
  <si>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</si>
  <si>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</si>
  <si>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</si>
  <si>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</si>
  <si>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</si>
  <si>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</si>
  <si>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</si>
  <si>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</si>
  <si>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</si>
  <si>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</si>
  <si>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</si>
  <si>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</si>
  <si>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</si>
  <si>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</si>
  <si>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</si>
  <si>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</si>
  <si>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</si>
  <si>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</si>
  <si>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</si>
  <si>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</si>
  <si>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</si>
  <si>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</si>
  <si>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</si>
  <si>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</si>
  <si>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</si>
  <si>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</si>
  <si>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</si>
  <si>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</si>
  <si>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</si>
  <si>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</si>
  <si>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</si>
  <si>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</si>
  <si>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</si>
  <si>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</si>
  <si>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</si>
  <si>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</si>
  <si>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</si>
  <si>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</si>
  <si>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</si>
  <si>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</si>
  <si>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</si>
  <si>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</si>
  <si>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</si>
  <si>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</si>
  <si>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</si>
  <si>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</si>
  <si>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</si>
  <si>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</si>
  <si>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</si>
  <si>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</si>
  <si>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</si>
  <si>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</si>
  <si>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</si>
  <si>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</si>
  <si>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</si>
  <si>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</si>
  <si>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</si>
  <si>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</si>
  <si>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</si>
  <si>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</si>
  <si>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</si>
  <si>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</si>
  <si>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</si>
  <si>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</si>
  <si>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</si>
  <si>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</si>
  <si>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</si>
  <si>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</si>
  <si>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</si>
  <si>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</si>
  <si>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</si>
  <si>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</si>
  <si>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</si>
  <si>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</si>
  <si>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</si>
  <si>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</si>
  <si>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</si>
  <si>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</si>
  <si>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</si>
  <si>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</si>
  <si>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</si>
  <si>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</si>
  <si>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</si>
  <si>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</si>
  <si>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</si>
  <si>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</si>
  <si>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</si>
  <si>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</si>
  <si>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</si>
  <si>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</si>
  <si>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</si>
  <si>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</si>
  <si>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</si>
  <si>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</si>
  <si>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</si>
  <si>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</si>
  <si>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</si>
  <si>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</si>
  <si>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</si>
  <si>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</si>
  <si>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</si>
  <si>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</si>
  <si>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</si>
  <si>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</si>
  <si>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</si>
  <si>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</si>
  <si>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</si>
  <si>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</si>
  <si>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</si>
  <si>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</si>
  <si>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</si>
  <si>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</si>
  <si>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</si>
  <si>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</si>
  <si>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</si>
  <si>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</si>
  <si>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</si>
  <si>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</si>
  <si>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</si>
  <si>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</si>
  <si>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</si>
  <si>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</si>
  <si>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</si>
  <si>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</si>
  <si>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</si>
  <si>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</si>
  <si>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</si>
  <si>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</si>
  <si>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</si>
  <si>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</si>
  <si>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</si>
  <si>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</si>
  <si>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</si>
  <si>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</si>
  <si>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</si>
  <si>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</si>
  <si>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</si>
  <si>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</si>
  <si>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</si>
  <si>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</si>
  <si>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</si>
  <si>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</si>
  <si>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</si>
  <si>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</si>
  <si>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</si>
  <si>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</si>
  <si>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</si>
  <si>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</si>
  <si>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</si>
  <si>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</si>
  <si>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</si>
  <si>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</si>
  <si>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</si>
  <si>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</si>
  <si>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</si>
  <si>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</si>
  <si>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</si>
  <si>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</si>
  <si>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</si>
  <si>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</si>
  <si>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</si>
  <si>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</si>
  <si>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</si>
  <si>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</si>
  <si>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</si>
  <si>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</si>
  <si>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</si>
  <si>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</si>
  <si>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</si>
  <si>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</si>
  <si>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</si>
  <si>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</si>
  <si>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</si>
  <si>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</si>
  <si>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</si>
  <si>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</si>
  <si>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</si>
  <si>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</si>
  <si>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</si>
  <si>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</si>
  <si>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</si>
  <si>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</si>
  <si>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</si>
  <si>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</si>
  <si>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</si>
  <si>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</si>
  <si>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</si>
  <si>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</si>
  <si>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</si>
  <si>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</si>
  <si>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</si>
  <si>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</si>
  <si>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</si>
  <si>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</si>
  <si>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</si>
  <si>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</si>
  <si>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</si>
  <si>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</si>
  <si>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</si>
  <si>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</si>
  <si>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</si>
  <si>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</si>
  <si>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</si>
  <si>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</si>
  <si>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</si>
  <si>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</si>
  <si>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</si>
  <si>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</si>
  <si>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</si>
  <si>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</si>
  <si>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</si>
  <si>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</si>
  <si>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</si>
  <si>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</si>
  <si>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</si>
  <si>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</si>
  <si>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</si>
  <si>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</si>
  <si>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</si>
  <si>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</si>
  <si>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</si>
  <si>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</si>
  <si>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</si>
  <si>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</si>
  <si>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</si>
  <si>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</si>
  <si>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</si>
  <si>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</si>
  <si>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</si>
  <si>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</si>
  <si>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</si>
  <si>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</si>
  <si>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</si>
  <si>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</si>
  <si>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</si>
  <si>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</si>
  <si>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</si>
  <si>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</si>
  <si>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</si>
  <si>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</si>
  <si>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</si>
  <si>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</si>
  <si>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</si>
  <si>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</si>
  <si>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</si>
  <si>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</si>
  <si>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</si>
  <si>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</si>
  <si>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</si>
  <si>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</si>
  <si>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</si>
  <si>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</si>
  <si>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</si>
  <si>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</si>
  <si>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</si>
  <si>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</si>
  <si>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</si>
  <si>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</si>
  <si>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</si>
  <si>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</si>
  <si>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</si>
  <si>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</si>
  <si>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</si>
  <si>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</si>
  <si>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</si>
  <si>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</si>
  <si>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</si>
  <si>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</si>
  <si>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</si>
  <si>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</si>
  <si>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</si>
  <si>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</si>
  <si>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</si>
  <si>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</si>
  <si>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</si>
  <si>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</si>
  <si>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</si>
  <si>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</si>
  <si>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</si>
  <si>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</si>
  <si>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</si>
  <si>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</si>
  <si>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</si>
  <si>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</si>
  <si>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</si>
  <si>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</si>
  <si>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</si>
  <si>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</si>
  <si>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</si>
  <si>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</si>
  <si>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</si>
  <si>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</si>
  <si>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</si>
  <si>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</si>
  <si>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</si>
  <si>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</si>
  <si>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</si>
  <si>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</si>
  <si>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</si>
  <si>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</si>
  <si>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</si>
  <si>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</si>
  <si>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</si>
  <si>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</si>
  <si>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</si>
  <si>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</si>
  <si>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</si>
  <si>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</si>
  <si>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</si>
  <si>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</si>
  <si>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</si>
  <si>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</si>
  <si>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</si>
  <si>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</si>
  <si>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</si>
  <si>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</si>
  <si>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</si>
  <si>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</si>
  <si>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</si>
  <si>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</si>
  <si>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</si>
  <si>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</si>
  <si>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</si>
  <si>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</si>
  <si>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</si>
  <si>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</si>
  <si>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</si>
  <si>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</si>
  <si>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</si>
  <si>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</si>
  <si>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</si>
  <si>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</si>
  <si>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</si>
  <si>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</si>
  <si>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</si>
  <si>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</si>
  <si>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</si>
  <si>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</si>
  <si>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</si>
  <si>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</si>
  <si>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</si>
  <si>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</si>
  <si>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</si>
  <si>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</si>
  <si>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</si>
  <si>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</si>
  <si>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</si>
  <si>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</si>
  <si>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</si>
  <si>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</si>
  <si>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</si>
  <si>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</si>
  <si>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</si>
  <si>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</si>
  <si>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</si>
  <si>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</si>
  <si>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</si>
  <si>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</si>
  <si>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</si>
  <si>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</si>
  <si>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</si>
  <si>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</si>
  <si>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</si>
  <si>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</si>
  <si>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</si>
  <si>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</si>
  <si>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</si>
  <si>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</si>
  <si>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</si>
  <si>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</si>
  <si>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</si>
  <si>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</si>
  <si>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</si>
  <si>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</si>
  <si>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</si>
  <si>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</si>
  <si>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</si>
  <si>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</si>
  <si>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</si>
  <si>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</si>
  <si>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</si>
  <si>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</si>
  <si>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</si>
  <si>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</si>
  <si>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</si>
  <si>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</si>
  <si>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</si>
  <si>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</si>
  <si>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</si>
  <si>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</si>
  <si>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</si>
  <si>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</si>
  <si>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</si>
  <si>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</si>
  <si>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</si>
  <si>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</si>
  <si>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</si>
  <si>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</si>
  <si>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</si>
  <si>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</si>
  <si>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</si>
  <si>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</si>
  <si>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</si>
  <si>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</si>
  <si>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</si>
  <si>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</si>
  <si>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</si>
  <si>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</si>
  <si>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</si>
  <si>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</si>
  <si>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</si>
  <si>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</si>
  <si>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</si>
  <si>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</si>
  <si>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</si>
  <si>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</si>
  <si>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</si>
  <si>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</si>
  <si>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</si>
  <si>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</si>
  <si>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</si>
  <si>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</si>
  <si>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</si>
  <si>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</si>
  <si>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</si>
  <si>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</si>
  <si>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</si>
  <si>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</si>
  <si>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</si>
  <si>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</si>
  <si>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</si>
  <si>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</si>
  <si>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</si>
  <si>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</si>
  <si>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</si>
  <si>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</si>
  <si>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</si>
  <si>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</si>
  <si>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</si>
  <si>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</si>
  <si>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</si>
  <si>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</si>
  <si>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</si>
  <si>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</si>
  <si>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</si>
  <si>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</si>
  <si>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</si>
  <si>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</si>
  <si>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</si>
  <si>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</si>
  <si>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</si>
  <si>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</si>
  <si>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</si>
  <si>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</si>
  <si>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</si>
  <si>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</si>
  <si>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</si>
  <si>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</si>
  <si>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</si>
  <si>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</si>
  <si>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</si>
  <si>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</si>
  <si>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</si>
  <si>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</si>
  <si>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</si>
  <si>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</si>
  <si>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</si>
  <si>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</si>
  <si>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</si>
  <si>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</si>
  <si>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</si>
  <si>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</si>
  <si>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</si>
  <si>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</si>
  <si>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</si>
  <si>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</si>
  <si>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</si>
  <si>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</si>
  <si>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</si>
  <si>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</si>
  <si>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</si>
  <si>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</si>
  <si>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</si>
  <si>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</si>
  <si>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</si>
  <si>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</si>
  <si>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</si>
  <si>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</si>
  <si>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</si>
  <si>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</si>
  <si>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</si>
  <si>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</si>
  <si>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</si>
  <si>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</si>
  <si>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</si>
  <si>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</si>
  <si>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</si>
  <si>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</si>
  <si>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</si>
  <si>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</si>
  <si>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</si>
  <si>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</si>
  <si>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</si>
  <si>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</si>
  <si>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</si>
  <si>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</si>
  <si>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</si>
  <si>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</si>
  <si>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</si>
  <si>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</si>
  <si>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</si>
  <si>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</si>
  <si>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</si>
  <si>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</si>
  <si>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</si>
  <si>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</si>
  <si>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</si>
  <si>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</si>
  <si>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</si>
  <si>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</si>
  <si>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</si>
  <si>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</si>
  <si>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</si>
  <si>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</si>
  <si>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</si>
  <si>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</si>
  <si>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</si>
  <si>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</si>
  <si>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</si>
  <si>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</si>
  <si>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</si>
  <si>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</si>
  <si>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</si>
  <si>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</si>
  <si>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</si>
  <si>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</si>
  <si>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</si>
  <si>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</si>
  <si>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</si>
  <si>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</si>
  <si>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</si>
  <si>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</si>
  <si>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</si>
  <si>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</si>
  <si>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</si>
  <si>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</si>
  <si>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</si>
  <si>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</si>
  <si>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</si>
  <si>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</si>
  <si>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</si>
  <si>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</si>
  <si>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</si>
  <si>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</si>
  <si>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</si>
  <si>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</si>
  <si>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</si>
  <si>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</si>
  <si>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</si>
  <si>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</si>
  <si>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</si>
  <si>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</si>
  <si>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</si>
  <si>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</si>
  <si>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</si>
  <si>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</si>
  <si>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</si>
  <si>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</si>
  <si>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</si>
  <si>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</si>
  <si>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</si>
  <si>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</si>
  <si>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</si>
  <si>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</si>
  <si>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</si>
  <si>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</si>
  <si>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</si>
  <si>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</si>
  <si>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</si>
  <si>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</si>
  <si>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</si>
  <si>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</si>
  <si>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</si>
  <si>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</si>
  <si>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</si>
  <si>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</si>
  <si>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</si>
  <si>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</si>
  <si>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</si>
  <si>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</si>
  <si>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</si>
  <si>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</si>
  <si>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</si>
  <si>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</si>
  <si>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</si>
  <si>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</si>
  <si>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</si>
  <si>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</si>
  <si>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</si>
  <si>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</si>
  <si>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</si>
  <si>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</si>
  <si>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</si>
  <si>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</si>
  <si>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</si>
  <si>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</si>
  <si>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</si>
  <si>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</si>
  <si>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</si>
  <si>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</si>
  <si>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</si>
  <si>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</si>
  <si>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</si>
  <si>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</si>
  <si>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</si>
  <si>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</si>
  <si>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</si>
  <si>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</si>
  <si>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</si>
  <si>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</si>
  <si>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</si>
  <si>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</si>
  <si>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</si>
  <si>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</si>
  <si>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</si>
  <si>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</si>
  <si>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</si>
  <si>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</si>
  <si>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</si>
  <si>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</si>
  <si>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</si>
  <si>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</si>
  <si>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</si>
  <si>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</si>
  <si>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</si>
  <si>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</si>
  <si>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</si>
  <si>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</si>
  <si>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</si>
  <si>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</si>
  <si>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</si>
  <si>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</si>
  <si>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</si>
  <si>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</si>
  <si>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</si>
  <si>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</si>
  <si>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</si>
  <si>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</si>
  <si>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</si>
  <si>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</si>
  <si>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</si>
  <si>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</si>
  <si>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</si>
  <si>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</si>
  <si>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</si>
  <si>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</si>
  <si>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</si>
  <si>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</si>
  <si>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</si>
  <si>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</si>
  <si>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</si>
  <si>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</si>
  <si>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</si>
  <si>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</si>
  <si>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</si>
  <si>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</si>
  <si>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</si>
  <si>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</si>
  <si>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</si>
  <si>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</si>
  <si>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</si>
  <si>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</si>
  <si>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</si>
  <si>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</si>
  <si>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</si>
  <si>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</si>
  <si>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</si>
  <si>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</si>
  <si>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</si>
  <si>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</si>
  <si>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</si>
  <si>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</si>
  <si>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</si>
  <si>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</si>
  <si>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</si>
  <si>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</si>
  <si>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</si>
  <si>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</si>
  <si>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</si>
  <si>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</si>
  <si>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</si>
  <si>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</si>
  <si>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</si>
  <si>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</si>
  <si>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</si>
  <si>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</si>
  <si>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</si>
  <si>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</si>
  <si>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</si>
  <si>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</si>
  <si>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</si>
  <si>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</si>
  <si>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</si>
  <si>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</si>
  <si>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</si>
  <si>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</si>
  <si>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</si>
  <si>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</si>
  <si>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</si>
  <si>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</si>
  <si>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</si>
  <si>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</si>
  <si>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</si>
  <si>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</si>
  <si>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</si>
  <si>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</si>
  <si>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</si>
  <si>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</si>
  <si>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</si>
  <si>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</si>
  <si>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</si>
  <si>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</si>
  <si>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</si>
  <si>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</si>
  <si>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</si>
  <si>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</si>
  <si>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</si>
  <si>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</si>
  <si>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</si>
  <si>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</si>
  <si>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</si>
  <si>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</si>
  <si>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</si>
  <si>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</si>
  <si>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</si>
  <si>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</si>
  <si>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</si>
  <si>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</si>
  <si>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</si>
  <si>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</si>
  <si>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</si>
  <si>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</si>
  <si>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</si>
  <si>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</si>
  <si>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</si>
  <si>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</si>
  <si>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</si>
  <si>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</si>
  <si>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</si>
  <si>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</si>
  <si>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</si>
  <si>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</si>
  <si>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</si>
  <si>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</si>
  <si>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</si>
  <si>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</si>
  <si>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</si>
  <si>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</si>
  <si>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</si>
  <si>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</si>
  <si>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</si>
  <si>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</si>
  <si>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</si>
  <si>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</si>
  <si>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</si>
  <si>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</si>
  <si>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</si>
  <si>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</si>
  <si>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</si>
  <si>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</si>
  <si>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</si>
  <si>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</si>
  <si>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</si>
  <si>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</si>
  <si>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</si>
  <si>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</si>
  <si>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</si>
  <si>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</si>
  <si>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</si>
  <si>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</si>
  <si>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</si>
  <si>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</si>
  <si>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</si>
  <si>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</si>
  <si>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</si>
  <si>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</si>
  <si>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</si>
  <si>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</si>
  <si>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</si>
  <si>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</si>
  <si>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</si>
  <si>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</si>
  <si>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</si>
  <si>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</si>
  <si>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</si>
  <si>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</si>
  <si>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</si>
  <si>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</si>
  <si>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</si>
  <si>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</si>
  <si>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</si>
  <si>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</si>
  <si>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</si>
  <si>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</si>
  <si>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</si>
  <si>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</si>
  <si>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</si>
  <si>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</si>
  <si>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</si>
  <si>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</si>
  <si>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</si>
  <si>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</si>
  <si>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</si>
  <si>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</si>
  <si>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</si>
  <si>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</si>
  <si>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</si>
  <si>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</si>
  <si>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</si>
  <si>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</si>
  <si>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</si>
  <si>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</si>
  <si>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</si>
  <si>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</si>
  <si>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</si>
  <si>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</si>
  <si>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</si>
  <si>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</si>
  <si>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</si>
  <si>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</si>
  <si>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</si>
  <si>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</si>
  <si>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</si>
  <si>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</si>
  <si>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</si>
  <si>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</si>
  <si>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</si>
  <si>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</si>
  <si>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</si>
  <si>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</si>
  <si>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</si>
  <si>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</si>
  <si>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</si>
  <si>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</si>
  <si>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</si>
  <si>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</si>
  <si>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</si>
  <si>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</si>
  <si>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</si>
  <si>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</si>
  <si>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</si>
  <si>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</si>
  <si>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</si>
  <si>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</si>
  <si>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</si>
  <si>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</si>
  <si>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</si>
  <si>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</si>
  <si>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</si>
  <si>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</si>
  <si>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</si>
  <si>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</si>
  <si>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</si>
  <si>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</si>
  <si>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</si>
  <si>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</si>
  <si>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</si>
  <si>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</si>
  <si>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</si>
  <si>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</si>
  <si>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</si>
  <si>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</si>
  <si>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</si>
  <si>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</si>
  <si>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</si>
  <si>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</si>
  <si>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</si>
  <si>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</si>
  <si>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</si>
  <si>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</si>
  <si>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</si>
  <si>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</si>
  <si>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</si>
  <si>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</si>
  <si>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</si>
  <si>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</si>
  <si>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</si>
  <si>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</si>
  <si>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</si>
  <si>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</si>
  <si>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</si>
  <si>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</si>
  <si>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</si>
  <si>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</si>
  <si>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</si>
  <si>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</si>
  <si>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</si>
  <si>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</si>
  <si>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</si>
  <si>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</si>
  <si>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</si>
  <si>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</si>
  <si>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</si>
  <si>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</si>
  <si>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</si>
  <si>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</si>
  <si>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</si>
  <si>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</si>
  <si>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</si>
  <si>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</si>
  <si>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</si>
  <si>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</si>
  <si>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</si>
  <si>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</si>
  <si>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</si>
  <si>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</si>
  <si>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</si>
  <si>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</si>
  <si>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</si>
  <si>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</si>
  <si>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</si>
  <si>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</si>
  <si>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</si>
  <si>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</si>
  <si>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</si>
  <si>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</si>
  <si>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</si>
  <si>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</si>
  <si>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</si>
  <si>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</si>
  <si>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</si>
  <si>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</si>
  <si>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</si>
  <si>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</si>
  <si>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</si>
  <si>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</si>
  <si>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</si>
  <si>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</si>
  <si>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</si>
  <si>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</si>
  <si>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</si>
  <si>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</si>
  <si>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</si>
  <si>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</si>
  <si>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</si>
  <si>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</si>
  <si>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</si>
  <si>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</si>
  <si>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</si>
  <si>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</si>
  <si>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</si>
  <si>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</si>
  <si>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</si>
  <si>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</si>
  <si>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</si>
  <si>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</si>
  <si>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</si>
  <si>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</si>
  <si>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</si>
  <si>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</si>
  <si>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</si>
  <si>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</si>
  <si>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</si>
  <si>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</si>
  <si>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</si>
  <si>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</si>
  <si>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</si>
  <si>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</si>
  <si>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</si>
  <si>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</si>
  <si>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</si>
  <si>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</si>
  <si>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</si>
  <si>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</si>
  <si>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</si>
  <si>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</si>
  <si>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</si>
  <si>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</si>
  <si>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</si>
  <si>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</si>
  <si>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</si>
  <si>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</si>
  <si>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</si>
  <si>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</si>
  <si>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</si>
  <si>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</si>
  <si>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</si>
  <si>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</si>
  <si>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</si>
  <si>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</si>
  <si>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</si>
  <si>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</si>
  <si>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</si>
  <si>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</si>
  <si>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</si>
  <si>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</si>
  <si>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</si>
  <si>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</si>
  <si>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</si>
  <si>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</si>
  <si>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</si>
  <si>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</si>
  <si>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</si>
  <si>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</si>
  <si>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</si>
  <si>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</si>
  <si>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</si>
  <si>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</si>
  <si>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</si>
  <si>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</si>
  <si>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</si>
  <si>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</si>
  <si>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</si>
  <si>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</si>
  <si>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</si>
  <si>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</si>
  <si>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</si>
  <si>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</si>
  <si>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</si>
  <si>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</si>
  <si>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</si>
  <si>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</si>
  <si>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</si>
  <si>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</si>
  <si>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</si>
  <si>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</si>
  <si>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</si>
  <si>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</si>
  <si>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</si>
  <si>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</si>
  <si>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</si>
  <si>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</si>
  <si>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</si>
  <si>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</si>
  <si>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</si>
  <si>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</si>
  <si>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</si>
  <si>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</si>
  <si>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</si>
  <si>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</si>
  <si>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</si>
  <si>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</si>
  <si>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</si>
  <si>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</si>
  <si>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</si>
  <si>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</si>
  <si>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</si>
  <si>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</si>
  <si>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</si>
  <si>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</si>
  <si>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</si>
  <si>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</si>
  <si>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</si>
  <si>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</si>
  <si>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</si>
  <si>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</si>
  <si>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</si>
  <si>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</si>
  <si>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</si>
  <si>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</si>
  <si>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</si>
  <si>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</si>
  <si>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</si>
  <si>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</si>
  <si>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</si>
  <si>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</si>
  <si>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</si>
  <si>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</si>
  <si>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</si>
  <si>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</si>
  <si>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</si>
  <si>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</si>
  <si>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</si>
  <si>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</si>
  <si>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</si>
  <si>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</si>
  <si>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</si>
  <si>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</si>
  <si>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</si>
  <si>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</si>
  <si>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</si>
  <si>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</si>
  <si>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</si>
  <si>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</si>
  <si>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</si>
  <si>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</si>
  <si>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</si>
  <si>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</si>
  <si>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</si>
  <si>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</si>
  <si>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</si>
  <si>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</si>
  <si>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</si>
  <si>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</si>
  <si>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</si>
  <si>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</si>
  <si>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</si>
  <si>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</si>
  <si>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</si>
  <si>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</si>
  <si>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</si>
  <si>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</si>
  <si>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</si>
  <si>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</si>
  <si>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</si>
  <si>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</si>
  <si>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</si>
  <si>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</si>
  <si>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</si>
  <si>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</si>
  <si>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</si>
  <si>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</si>
  <si>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</si>
  <si>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</si>
  <si>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</si>
  <si>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</si>
  <si>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</si>
  <si>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</si>
  <si>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</si>
  <si>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</si>
  <si>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</si>
  <si>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</si>
  <si>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</si>
  <si>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</si>
  <si>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</si>
  <si>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</si>
  <si>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</si>
  <si>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</si>
  <si>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</si>
  <si>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</si>
  <si>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</si>
  <si>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</si>
  <si>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</si>
  <si>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</si>
  <si>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</si>
  <si>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</si>
  <si>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</si>
  <si>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</si>
  <si>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</si>
  <si>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</si>
  <si>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</si>
  <si>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</si>
  <si>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</si>
  <si>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</si>
  <si>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</si>
  <si>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</si>
  <si>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</si>
  <si>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</si>
  <si>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</si>
  <si>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</si>
  <si>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</si>
  <si>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</si>
  <si>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</si>
  <si>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</si>
  <si>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</si>
  <si>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</si>
  <si>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</si>
  <si>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</si>
  <si>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</si>
  <si>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</si>
  <si>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</si>
  <si>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</si>
  <si>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</si>
  <si>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</si>
  <si>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</si>
  <si>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</si>
  <si>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</si>
  <si>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</si>
  <si>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</si>
  <si>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</si>
  <si>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</si>
  <si>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</si>
  <si>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</si>
  <si>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</si>
  <si>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</si>
  <si>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</si>
  <si>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</si>
  <si>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</si>
  <si>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</si>
  <si>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</si>
  <si>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</si>
  <si>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</si>
  <si>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</si>
  <si>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</si>
  <si>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</si>
  <si>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</si>
  <si>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</si>
  <si>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</si>
  <si>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</si>
  <si>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</si>
  <si>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</si>
  <si>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</si>
  <si>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</si>
  <si>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</si>
  <si>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</si>
  <si>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</si>
  <si>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</si>
  <si>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</si>
  <si>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</si>
  <si>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</si>
  <si>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</si>
  <si>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</si>
  <si>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</si>
  <si>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</si>
  <si>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</si>
  <si>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</si>
  <si>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</si>
  <si>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</si>
  <si>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</si>
  <si>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</si>
  <si>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</si>
  <si>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</si>
  <si>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</si>
  <si>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</si>
  <si>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</si>
  <si>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</si>
  <si>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</si>
  <si>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</si>
  <si>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</si>
  <si>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</si>
  <si>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</si>
  <si>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</si>
  <si>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</si>
  <si>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</si>
  <si>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</si>
  <si>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</si>
  <si>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</si>
  <si>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</si>
  <si>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</si>
  <si>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</si>
  <si>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</si>
  <si>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</si>
  <si>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</si>
  <si>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</si>
  <si>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</si>
  <si>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</si>
  <si>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</si>
  <si>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</si>
  <si>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</si>
  <si>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</si>
  <si>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</si>
  <si>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</si>
  <si>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</si>
  <si>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</si>
  <si>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</si>
  <si>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</si>
  <si>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</si>
  <si>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</si>
  <si>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</si>
  <si>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</si>
  <si>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</si>
  <si>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</si>
  <si>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</si>
  <si>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</si>
  <si>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</si>
  <si>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</si>
  <si>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</si>
  <si>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</si>
  <si>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</si>
  <si>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</si>
  <si>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</si>
  <si>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</si>
  <si>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</si>
  <si>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</si>
  <si>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</si>
  <si>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</si>
  <si>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</si>
  <si>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</si>
  <si>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</si>
  <si>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</si>
  <si>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</si>
  <si>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</si>
  <si>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</si>
  <si>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</si>
  <si>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</si>
  <si>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</si>
  <si>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</si>
  <si>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</si>
  <si>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</si>
  <si>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</si>
  <si>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</si>
  <si>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</si>
  <si>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</si>
  <si>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</si>
  <si>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</si>
  <si>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</si>
  <si>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</si>
  <si>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</si>
  <si>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</si>
  <si>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</si>
  <si>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</si>
  <si>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</si>
  <si>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</si>
  <si>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</si>
  <si>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</si>
  <si>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</si>
  <si>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</si>
  <si>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</si>
  <si>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</si>
  <si>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</si>
  <si>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</si>
  <si>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</si>
  <si>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</si>
  <si>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</si>
  <si>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</si>
  <si>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</si>
  <si>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</si>
  <si>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</si>
  <si>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</si>
  <si>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</si>
  <si>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</si>
  <si>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</si>
  <si>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</si>
  <si>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</si>
  <si>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</si>
  <si>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</si>
  <si>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</si>
  <si>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</si>
  <si>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</si>
  <si>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</si>
  <si>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</si>
  <si>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</si>
  <si>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</si>
  <si>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</si>
  <si>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</si>
  <si>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</si>
  <si>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</si>
  <si>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</si>
  <si>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</si>
  <si>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</si>
  <si>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</si>
  <si>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</si>
  <si>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</si>
  <si>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</si>
  <si>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</si>
  <si>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</si>
  <si>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</si>
  <si>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</si>
  <si>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</si>
  <si>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</si>
  <si>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</si>
  <si>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</si>
  <si>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</si>
  <si>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</si>
  <si>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</si>
  <si>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</si>
  <si>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</si>
  <si>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</si>
  <si>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</si>
  <si>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</si>
  <si>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</si>
  <si>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</si>
  <si>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</si>
  <si>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</si>
  <si>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</si>
  <si>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</si>
  <si>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</si>
  <si>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</si>
  <si>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</si>
  <si>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</si>
  <si>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</si>
  <si>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</si>
  <si>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</si>
  <si>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</si>
  <si>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</si>
  <si>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</si>
  <si>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</si>
  <si>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</si>
  <si>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</si>
  <si>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</si>
  <si>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</si>
  <si>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</si>
  <si>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</si>
  <si>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</si>
  <si>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</si>
  <si>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</si>
  <si>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</si>
  <si>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</si>
  <si>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</si>
  <si>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</si>
  <si>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</si>
  <si>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</si>
  <si>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</si>
  <si>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</si>
  <si>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</si>
  <si>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</si>
  <si>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</si>
  <si>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</si>
  <si>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</si>
  <si>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</si>
  <si>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</si>
  <si>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</si>
  <si>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</si>
  <si>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</si>
  <si>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</si>
  <si>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</si>
  <si>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</si>
  <si>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</si>
  <si>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</si>
  <si>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</si>
  <si>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</si>
  <si>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</si>
  <si>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</si>
  <si>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</si>
  <si>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</si>
  <si>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</si>
  <si>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</si>
  <si>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</si>
  <si>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</si>
  <si>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</si>
  <si>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</si>
  <si>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</si>
  <si>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</si>
  <si>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</si>
  <si>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</si>
  <si>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</si>
  <si>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</si>
  <si>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</si>
  <si>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</si>
  <si>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</si>
  <si>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</si>
  <si>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</si>
  <si>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</si>
  <si>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</si>
  <si>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</si>
  <si>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</si>
  <si>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</si>
  <si>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</si>
  <si>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</si>
  <si>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</si>
  <si>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</si>
  <si>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</si>
  <si>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</si>
  <si>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</si>
  <si>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</si>
  <si>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</si>
  <si>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</si>
  <si>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</si>
  <si>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</si>
  <si>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</si>
  <si>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</si>
  <si>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</si>
  <si>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</si>
  <si>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</si>
  <si>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</si>
  <si>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</si>
  <si>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</si>
  <si>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</si>
  <si>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</si>
  <si>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</si>
  <si>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</si>
  <si>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</si>
  <si>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</si>
  <si>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</si>
  <si>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</si>
  <si>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</si>
  <si>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</si>
  <si>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</si>
  <si>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</si>
  <si>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</si>
  <si>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</si>
  <si>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</si>
  <si>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</si>
  <si>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</si>
  <si>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</si>
  <si>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</si>
  <si>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</si>
  <si>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</si>
  <si>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</si>
  <si>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</si>
  <si>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</si>
  <si>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</si>
  <si>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</si>
  <si>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</si>
  <si>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</si>
  <si>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</si>
  <si>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</si>
  <si>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</si>
  <si>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</si>
  <si>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</si>
  <si>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</si>
  <si>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</si>
  <si>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</si>
  <si>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</si>
  <si>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</si>
  <si>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</si>
  <si>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</si>
  <si>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</si>
  <si>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</si>
  <si>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</si>
  <si>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</si>
  <si>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</si>
  <si>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</si>
  <si>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</si>
  <si>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</si>
  <si>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</si>
  <si>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</si>
  <si>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</si>
  <si>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</si>
  <si>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</si>
  <si>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</si>
  <si>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</si>
  <si>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</si>
  <si>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</si>
  <si>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</si>
  <si>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</si>
  <si>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</si>
  <si>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</si>
  <si>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</si>
  <si>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</si>
  <si>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</si>
  <si>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</si>
  <si>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</si>
  <si>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</si>
  <si>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</si>
  <si>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</si>
  <si>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</si>
  <si>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</si>
  <si>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</si>
  <si>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</si>
  <si>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</si>
  <si>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</si>
  <si>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</si>
  <si>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</si>
  <si>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</si>
  <si>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</si>
  <si>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</si>
  <si>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</si>
  <si>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</si>
  <si>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</si>
  <si>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</si>
  <si>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</si>
  <si>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</si>
  <si>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</si>
  <si>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</si>
  <si>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</si>
  <si>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</si>
  <si>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</si>
  <si>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</si>
  <si>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</si>
  <si>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</si>
  <si>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</si>
  <si>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</si>
  <si>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</si>
  <si>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</si>
  <si>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</si>
  <si>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</si>
  <si>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</si>
  <si>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</si>
  <si>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</si>
  <si>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</si>
  <si>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</si>
  <si>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</si>
  <si>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</si>
  <si>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</si>
  <si>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</si>
  <si>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</si>
  <si>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</si>
  <si>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</si>
  <si>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</si>
  <si>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</si>
  <si>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</si>
  <si>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</si>
  <si>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</si>
  <si>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</si>
  <si>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</si>
  <si>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</si>
  <si>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</si>
  <si>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</si>
  <si>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</si>
  <si>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</si>
  <si>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</si>
  <si>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</si>
  <si>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</si>
  <si>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</si>
  <si>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</si>
  <si>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</si>
  <si>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</si>
  <si>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</si>
  <si>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</si>
  <si>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</si>
  <si>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</si>
  <si>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</si>
  <si>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</si>
  <si>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</si>
  <si>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</si>
  <si>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</si>
  <si>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</si>
  <si>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</si>
  <si>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</si>
  <si>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</si>
  <si>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</si>
  <si>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</si>
  <si>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</si>
  <si>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</si>
  <si>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</si>
  <si>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</si>
  <si>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</si>
  <si>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</si>
  <si>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</si>
  <si>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</si>
  <si>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</si>
  <si>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</si>
  <si>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</si>
  <si>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</si>
  <si>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</si>
  <si>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</si>
  <si>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</si>
  <si>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</si>
  <si>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</si>
  <si>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</si>
  <si>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</si>
  <si>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</si>
  <si>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</si>
  <si>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</si>
  <si>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</si>
  <si>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</si>
  <si>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</si>
  <si>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</si>
  <si>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</si>
  <si>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</si>
  <si>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</si>
  <si>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</si>
  <si>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</si>
  <si>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</si>
  <si>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</si>
  <si>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</si>
  <si>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</si>
  <si>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</si>
  <si>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</si>
  <si>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</si>
  <si>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</si>
  <si>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</si>
  <si>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</si>
  <si>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</si>
  <si>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</si>
  <si>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</si>
  <si>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</si>
  <si>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</si>
  <si>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</si>
  <si>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</si>
  <si>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</si>
  <si>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</si>
  <si>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</si>
  <si>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</si>
  <si>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</si>
  <si>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</si>
  <si>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</si>
  <si>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</si>
  <si>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</si>
  <si>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</si>
  <si>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</si>
  <si>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</si>
  <si>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</si>
  <si>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</si>
  <si>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</si>
  <si>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</si>
  <si>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</si>
  <si>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</si>
  <si>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</si>
  <si>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</si>
  <si>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</si>
  <si>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</si>
  <si>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</si>
  <si>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</si>
  <si>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</si>
  <si>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</si>
  <si>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</si>
  <si>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</si>
  <si>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</si>
  <si>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</si>
  <si>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</si>
  <si>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</si>
  <si>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</si>
  <si>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</si>
  <si>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</si>
  <si>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</si>
  <si>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</si>
  <si>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</si>
  <si>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</si>
  <si>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</si>
  <si>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</si>
  <si>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</si>
  <si>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</si>
  <si>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</si>
  <si>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</si>
  <si>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</si>
  <si>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</si>
  <si>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</si>
  <si>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</si>
  <si>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</si>
  <si>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</si>
  <si>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</si>
  <si>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</si>
  <si>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</si>
  <si>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</si>
  <si>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</si>
  <si>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</si>
  <si>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</si>
  <si>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</si>
  <si>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</si>
  <si>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</si>
  <si>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</si>
  <si>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</si>
  <si>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</si>
  <si>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</si>
  <si>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</si>
  <si>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</si>
  <si>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</si>
  <si>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</si>
  <si>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</si>
  <si>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</si>
  <si>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</si>
  <si>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</si>
  <si>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</si>
  <si>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</si>
  <si>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</si>
  <si>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</si>
  <si>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</si>
  <si>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</si>
  <si>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</si>
  <si>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</si>
  <si>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</si>
  <si>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</si>
  <si>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</si>
  <si>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</si>
  <si>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</si>
  <si>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</si>
  <si>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</si>
  <si>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</si>
  <si>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</si>
  <si>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</si>
  <si>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</si>
  <si>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</si>
  <si>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</si>
  <si>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</si>
  <si>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</si>
  <si>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</si>
  <si>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</si>
  <si>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</si>
  <si>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</si>
  <si>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</si>
  <si>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</si>
  <si>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</si>
  <si>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</si>
  <si>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</si>
  <si>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</si>
  <si>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</si>
  <si>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</si>
  <si>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</si>
  <si>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</si>
  <si>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</si>
  <si>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</si>
  <si>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</si>
  <si>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</si>
  <si>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</si>
  <si>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</si>
  <si>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</si>
  <si>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</si>
  <si>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</si>
  <si>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</si>
  <si>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</si>
  <si>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</si>
  <si>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</si>
  <si>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</si>
  <si>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</si>
  <si>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</si>
  <si>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</si>
  <si>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</si>
  <si>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</si>
  <si>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</si>
  <si>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</si>
  <si>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</si>
  <si>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</si>
  <si>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</si>
  <si>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</si>
  <si>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</si>
  <si>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</si>
  <si>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</si>
  <si>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</si>
  <si>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</si>
  <si>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</si>
  <si>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</si>
  <si>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</si>
  <si>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</si>
  <si>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</si>
  <si>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</si>
  <si>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</si>
  <si>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</si>
  <si>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</si>
  <si>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</si>
  <si>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</si>
  <si>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</si>
  <si>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</si>
  <si>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</si>
  <si>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</si>
  <si>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</si>
  <si>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</si>
  <si>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</si>
  <si>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</si>
  <si>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</si>
  <si>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</si>
  <si>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</si>
  <si>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</si>
  <si>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</si>
  <si>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</si>
  <si>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</si>
  <si>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</si>
  <si>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</si>
  <si>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</si>
  <si>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</si>
  <si>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</si>
  <si>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</si>
  <si>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</si>
  <si>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</si>
  <si>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</si>
  <si>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</si>
  <si>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</si>
  <si>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</si>
  <si>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</si>
  <si>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</si>
  <si>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</si>
  <si>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</si>
  <si>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</si>
  <si>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</si>
  <si>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</si>
  <si>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</si>
  <si>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</si>
  <si>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</si>
  <si>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</si>
  <si>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</si>
  <si>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</si>
  <si>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</si>
  <si>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</si>
  <si>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</si>
  <si>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</si>
  <si>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</si>
  <si>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</si>
  <si>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</si>
  <si>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</si>
  <si>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</si>
  <si>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</si>
  <si>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</si>
  <si>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</si>
  <si>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</si>
  <si>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</si>
  <si>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</si>
  <si>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</si>
  <si>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</si>
  <si>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</si>
  <si>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</si>
  <si>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</si>
  <si>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</si>
  <si>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</si>
  <si>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</si>
  <si>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</si>
  <si>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</si>
  <si>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</si>
  <si>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</si>
  <si>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</si>
  <si>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</si>
  <si>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</si>
  <si>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</si>
  <si>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</si>
  <si>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</si>
  <si>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</si>
  <si>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</si>
  <si>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</si>
  <si>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</si>
  <si>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</si>
  <si>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</si>
  <si>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</si>
  <si>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</si>
  <si>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</si>
  <si>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</si>
  <si>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</si>
  <si>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</si>
  <si>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</si>
  <si>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</si>
  <si>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</si>
  <si>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</si>
  <si>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</si>
  <si>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</si>
  <si>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</si>
  <si>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</si>
  <si>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</si>
  <si>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</si>
  <si>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</si>
  <si>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</si>
  <si>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</si>
  <si>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</si>
  <si>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</si>
  <si>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</si>
  <si>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</si>
  <si>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</si>
  <si>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</si>
  <si>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</si>
  <si>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</si>
  <si>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</si>
  <si>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</si>
  <si>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</si>
  <si>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</si>
  <si>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</si>
  <si>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</si>
  <si>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</si>
  <si>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</si>
  <si>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</si>
  <si>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</si>
  <si>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</si>
  <si>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</si>
  <si>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</si>
  <si>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</si>
  <si>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</si>
  <si>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</si>
  <si>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</si>
  <si>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</si>
  <si>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</si>
  <si>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</si>
  <si>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</si>
  <si>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</si>
  <si>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</si>
  <si>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</si>
  <si>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</si>
  <si>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</si>
  <si>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</si>
  <si>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</si>
  <si>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</si>
  <si>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</si>
  <si>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</si>
  <si>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</si>
  <si>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</si>
  <si>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</si>
  <si>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</si>
  <si>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</si>
  <si>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</si>
  <si>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</si>
  <si>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</si>
  <si>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</si>
  <si>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</si>
  <si>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</si>
  <si>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</si>
  <si>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</si>
  <si>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</si>
  <si>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</si>
  <si>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</si>
  <si>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</si>
  <si>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</si>
  <si>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</si>
  <si>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</si>
  <si>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</si>
  <si>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</si>
  <si>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</si>
  <si>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</si>
  <si>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</si>
  <si>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</si>
  <si>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</si>
  <si>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</si>
  <si>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</si>
  <si>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</si>
  <si>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</si>
  <si>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</si>
  <si>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</si>
  <si>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</si>
  <si>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</si>
  <si>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</si>
  <si>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</si>
  <si>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</si>
  <si>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</si>
  <si>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</si>
  <si>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</si>
  <si>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</si>
  <si>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</si>
  <si>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</si>
  <si>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</si>
  <si>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</si>
  <si>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</si>
  <si>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</si>
  <si>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</si>
  <si>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</si>
  <si>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</si>
  <si>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</si>
  <si>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</si>
  <si>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</si>
  <si>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</si>
  <si>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</si>
  <si>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</si>
  <si>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</si>
  <si>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</si>
  <si>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</si>
  <si>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</si>
  <si>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</si>
  <si>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</si>
  <si>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</si>
  <si>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</si>
  <si>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</si>
  <si>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</si>
  <si>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</si>
  <si>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</si>
  <si>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</si>
  <si>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</si>
  <si>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</si>
  <si>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</si>
  <si>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</si>
  <si>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</si>
  <si>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</si>
  <si>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</si>
  <si>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</si>
  <si>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</si>
  <si>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</si>
  <si>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</si>
  <si>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</si>
  <si>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</si>
  <si>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</si>
  <si>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</si>
  <si>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</si>
  <si>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</si>
  <si>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</si>
  <si>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</si>
  <si>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</si>
  <si>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</si>
  <si>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</si>
  <si>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</si>
  <si>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</si>
  <si>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</si>
  <si>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</si>
  <si>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</si>
  <si>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</si>
  <si>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</si>
  <si>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</si>
  <si>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</si>
  <si>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</si>
  <si>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</si>
  <si>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</si>
  <si>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</si>
  <si>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</si>
  <si>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</si>
  <si>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</si>
  <si>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</si>
  <si>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</si>
  <si>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</si>
  <si>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</si>
  <si>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</si>
  <si>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</si>
  <si>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</si>
  <si>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</si>
  <si>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</si>
  <si>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</si>
  <si>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</si>
  <si>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</si>
  <si>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</si>
  <si>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</si>
  <si>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</si>
  <si>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</si>
  <si>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</si>
  <si>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</si>
  <si>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</si>
  <si>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</si>
  <si>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</si>
  <si>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</si>
  <si>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</si>
  <si>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</si>
  <si>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</si>
  <si>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</si>
  <si>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</si>
  <si>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</si>
  <si>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</si>
  <si>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</si>
  <si>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</si>
  <si>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</si>
  <si>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</si>
  <si>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</si>
  <si>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</si>
  <si>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</si>
  <si>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</si>
  <si>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</si>
  <si>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</si>
  <si>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</si>
  <si>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</si>
  <si>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</si>
  <si>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</si>
  <si>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</si>
  <si>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</si>
  <si>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</si>
  <si>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</si>
  <si>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</si>
  <si>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</si>
  <si>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</si>
  <si>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</si>
  <si>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</si>
  <si>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</si>
  <si>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</si>
  <si>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</si>
  <si>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</si>
  <si>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</si>
  <si>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</si>
  <si>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</si>
  <si>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</si>
  <si>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</si>
  <si>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</si>
  <si>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</si>
  <si>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</si>
  <si>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</si>
  <si>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</si>
  <si>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</si>
  <si>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</si>
  <si>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</si>
  <si>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</si>
  <si>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</si>
  <si>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</si>
  <si>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</si>
  <si>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</si>
  <si>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</si>
  <si>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</si>
  <si>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</si>
  <si>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</si>
  <si>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</si>
  <si>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</si>
  <si>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</si>
  <si>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</si>
  <si>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</si>
  <si>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</si>
  <si>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</si>
  <si>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</si>
  <si>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</si>
  <si>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</si>
  <si>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</si>
  <si>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</si>
  <si>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</si>
  <si>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</si>
  <si>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</si>
  <si>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</si>
  <si>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</si>
  <si>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</si>
  <si>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</si>
  <si>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</si>
  <si>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</si>
  <si>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</si>
  <si>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</si>
  <si>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</si>
  <si>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</si>
  <si>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</si>
  <si>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</si>
  <si>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</si>
  <si>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</si>
  <si>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</si>
  <si>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</si>
  <si>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</si>
  <si>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</si>
  <si>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</si>
  <si>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</si>
  <si>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</si>
  <si>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</si>
  <si>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</si>
  <si>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</si>
  <si>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</si>
  <si>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</si>
  <si>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</si>
  <si>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</si>
  <si>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</si>
  <si>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</si>
  <si>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</si>
  <si>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</si>
  <si>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</si>
  <si>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</si>
  <si>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</si>
  <si>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</si>
  <si>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</si>
  <si>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</si>
  <si>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</si>
  <si>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</si>
  <si>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</si>
  <si>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</si>
  <si>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</si>
  <si>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</si>
  <si>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</si>
  <si>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</si>
  <si>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</si>
  <si>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</si>
  <si>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</si>
  <si>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</si>
  <si>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</si>
  <si>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</si>
  <si>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</si>
  <si>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</si>
  <si>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</si>
  <si>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</si>
  <si>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</si>
  <si>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</si>
  <si>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</si>
  <si>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</si>
  <si>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</si>
  <si>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</si>
  <si>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</si>
  <si>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</si>
  <si>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</si>
  <si>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</si>
  <si>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</si>
  <si>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</si>
  <si>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</si>
  <si>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</si>
  <si>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</si>
  <si>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</si>
  <si>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</si>
  <si>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</si>
  <si>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</si>
  <si>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</si>
  <si>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</si>
  <si>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</si>
  <si>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</si>
  <si>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</si>
  <si>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</si>
  <si>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</si>
  <si>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</si>
  <si>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</si>
  <si>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</si>
  <si>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</si>
  <si>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</si>
  <si>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</si>
  <si>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</si>
  <si>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</si>
  <si>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</si>
  <si>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</si>
  <si>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</si>
  <si>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</si>
  <si>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</si>
  <si>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</si>
  <si>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</si>
  <si>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</si>
  <si>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</si>
  <si>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</si>
  <si>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</si>
  <si>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</si>
  <si>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</si>
  <si>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</si>
  <si>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</si>
  <si>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</si>
  <si>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</si>
  <si>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</si>
  <si>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</si>
  <si>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</si>
  <si>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</si>
  <si>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</si>
  <si>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</si>
  <si>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</si>
  <si>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</si>
  <si>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</si>
  <si>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</si>
  <si>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</si>
  <si>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</si>
  <si>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</si>
  <si>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</si>
  <si>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</si>
  <si>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</si>
  <si>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</si>
  <si>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</si>
  <si>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</si>
  <si>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</si>
  <si>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</si>
  <si>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</si>
  <si>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</si>
  <si>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</si>
  <si>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</si>
  <si>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</si>
  <si>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</si>
  <si>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</si>
  <si>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</si>
  <si>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</si>
  <si>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</si>
  <si>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</si>
  <si>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</si>
  <si>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</si>
  <si>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</si>
  <si>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</si>
  <si>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</si>
  <si>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</si>
  <si>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</si>
  <si>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</si>
  <si>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</si>
  <si>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</si>
  <si>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</si>
  <si>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</si>
  <si>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</si>
  <si>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</si>
  <si>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</si>
  <si>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</si>
  <si>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</si>
  <si>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</si>
  <si>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</si>
  <si>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</si>
  <si>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</si>
  <si>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</si>
  <si>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</si>
  <si>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</si>
  <si>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</si>
  <si>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</si>
  <si>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</si>
  <si>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</si>
  <si>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</si>
  <si>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</si>
  <si>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</si>
  <si>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</si>
  <si>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</si>
  <si>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</si>
  <si>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</si>
  <si>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</si>
  <si>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</si>
  <si>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</si>
  <si>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</si>
  <si>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</si>
  <si>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</si>
  <si>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</si>
  <si>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</si>
  <si>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</si>
  <si>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</si>
  <si>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</si>
  <si>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</si>
  <si>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</si>
  <si>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</si>
  <si>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</si>
  <si>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</si>
  <si>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</si>
  <si>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</si>
  <si>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</si>
  <si>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</si>
  <si>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</si>
  <si>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</si>
  <si>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</si>
  <si>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</si>
  <si>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</si>
  <si>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</si>
  <si>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</si>
  <si>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</si>
  <si>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</si>
  <si>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</si>
  <si>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</si>
  <si>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</si>
  <si>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</si>
  <si>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</si>
  <si>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</si>
  <si>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</si>
  <si>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</si>
  <si>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</si>
  <si>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</si>
  <si>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</si>
  <si>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</si>
  <si>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</si>
  <si>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</si>
  <si>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</si>
  <si>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</si>
  <si>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</si>
  <si>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</si>
  <si>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</si>
  <si>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</si>
  <si>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</si>
  <si>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</si>
  <si>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</si>
  <si>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</si>
  <si>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</si>
  <si>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</si>
  <si>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</si>
  <si>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</si>
  <si>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</si>
  <si>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</si>
  <si>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</si>
  <si>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</si>
  <si>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</si>
  <si>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</si>
  <si>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</si>
  <si>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</si>
  <si>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</si>
  <si>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</si>
  <si>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</si>
  <si>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</si>
  <si>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</si>
  <si>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</si>
  <si>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</si>
  <si>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</si>
  <si>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</si>
  <si>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</si>
  <si>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</si>
  <si>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</si>
  <si>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</si>
  <si>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</si>
  <si>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</si>
  <si>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</si>
  <si>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</si>
  <si>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</si>
  <si>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</si>
  <si>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</si>
  <si>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</si>
  <si>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</si>
  <si>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</si>
  <si>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</si>
  <si>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</si>
  <si>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</si>
  <si>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</si>
  <si>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</si>
  <si>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</si>
  <si>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</si>
  <si>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</si>
  <si>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</si>
  <si>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</si>
  <si>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</si>
  <si>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</si>
  <si>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</si>
  <si>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</si>
  <si>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</si>
  <si>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</si>
  <si>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</si>
  <si>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</si>
  <si>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</si>
  <si>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</si>
  <si>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</si>
  <si>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</si>
  <si>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</si>
  <si>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</si>
  <si>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</si>
  <si>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</si>
  <si>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</si>
  <si>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</si>
  <si>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</si>
  <si>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</si>
  <si>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</si>
  <si>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</si>
  <si>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</si>
  <si>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</si>
  <si>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</si>
  <si>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</si>
  <si>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</si>
  <si>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</si>
  <si>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</si>
  <si>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</si>
  <si>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</si>
  <si>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</si>
  <si>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</si>
  <si>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</si>
  <si>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</si>
  <si>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</si>
  <si>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</si>
  <si>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</si>
  <si>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</si>
  <si>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</si>
  <si>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</si>
  <si>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</si>
  <si>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</si>
  <si>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</si>
  <si>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</si>
  <si>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</si>
  <si>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</si>
  <si>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</si>
  <si>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</si>
  <si>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</si>
  <si>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</si>
  <si>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</si>
  <si>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</si>
  <si>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</si>
  <si>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</si>
  <si>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</si>
  <si>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</si>
  <si>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</si>
  <si>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</si>
  <si>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</si>
  <si>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</si>
  <si>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</si>
  <si>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</si>
  <si>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</si>
  <si>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</si>
  <si>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</si>
  <si>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</si>
  <si>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</si>
  <si>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</si>
  <si>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</si>
  <si>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</si>
  <si>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</si>
  <si>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</si>
  <si>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</si>
  <si>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</si>
  <si>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</si>
  <si>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</si>
  <si>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</si>
  <si>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</si>
  <si>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</si>
  <si>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</si>
  <si>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</si>
  <si>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</si>
  <si>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</si>
  <si>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</si>
  <si>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</si>
  <si>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</si>
  <si>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</si>
  <si>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</si>
  <si>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</si>
  <si>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</si>
  <si>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</si>
  <si>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</si>
  <si>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</si>
  <si>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</si>
  <si>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</si>
  <si>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</si>
  <si>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</si>
  <si>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</si>
  <si>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</si>
  <si>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</si>
  <si>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</si>
  <si>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</si>
  <si>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</si>
  <si>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</si>
  <si>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</si>
  <si>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</si>
  <si>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</si>
  <si>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</si>
  <si>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</si>
  <si>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</si>
  <si>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</si>
  <si>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</si>
  <si>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</si>
  <si>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</si>
  <si>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</si>
  <si>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</si>
  <si>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</si>
  <si>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</si>
  <si>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</si>
  <si>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</si>
  <si>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</si>
  <si>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</si>
  <si>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</si>
  <si>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</si>
  <si>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</si>
  <si>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</si>
  <si>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</si>
  <si>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</si>
  <si>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</si>
  <si>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</si>
  <si>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</si>
  <si>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</si>
  <si>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</si>
  <si>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</si>
  <si>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</si>
  <si>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</si>
  <si>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</si>
  <si>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</si>
  <si>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</si>
  <si>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</si>
  <si>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</si>
  <si>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</si>
  <si>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</si>
  <si>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</si>
  <si>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</si>
  <si>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</si>
  <si>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</si>
  <si>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</si>
  <si>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</si>
  <si>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</si>
  <si>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</si>
  <si>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</si>
  <si>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</si>
  <si>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</si>
  <si>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</si>
  <si>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</si>
  <si>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</si>
  <si>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</si>
  <si>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</si>
  <si>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</si>
  <si>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</si>
  <si>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</si>
  <si>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</si>
  <si>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</si>
  <si>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</si>
  <si>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</si>
  <si>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</si>
  <si>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</si>
  <si>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</si>
  <si>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</si>
  <si>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</si>
  <si>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</si>
  <si>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</si>
  <si>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</si>
  <si>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</si>
  <si>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</si>
  <si>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</si>
  <si>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</si>
  <si>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</si>
  <si>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</si>
  <si>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</si>
  <si>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</si>
  <si>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</si>
  <si>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</si>
  <si>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</si>
  <si>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</si>
  <si>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</si>
  <si>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</si>
  <si>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</si>
  <si>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</si>
  <si>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</si>
  <si>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</si>
  <si>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</si>
  <si>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</si>
  <si>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</si>
  <si>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</si>
  <si>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</si>
  <si>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</si>
  <si>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</si>
  <si>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</si>
  <si>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</si>
  <si>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</si>
  <si>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</si>
  <si>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</si>
  <si>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</si>
  <si>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</si>
  <si>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</si>
  <si>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</si>
  <si>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</si>
  <si>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</si>
  <si>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</si>
  <si>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</si>
  <si>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</si>
  <si>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</si>
  <si>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</si>
  <si>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</si>
  <si>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</si>
  <si>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</si>
  <si>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</si>
  <si>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</si>
  <si>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</si>
  <si>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</si>
  <si>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</si>
  <si>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</si>
  <si>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</si>
  <si>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</si>
  <si>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</si>
  <si>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</si>
  <si>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</si>
  <si>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</si>
  <si>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</si>
  <si>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</si>
  <si>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</si>
  <si>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</si>
  <si>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</si>
  <si>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</si>
  <si>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</si>
  <si>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</si>
  <si>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</si>
  <si>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</si>
  <si>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</si>
  <si>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</si>
  <si>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</si>
  <si>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</si>
  <si>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</si>
  <si>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</si>
  <si>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</si>
  <si>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</si>
  <si>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</si>
  <si>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</si>
  <si>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</si>
  <si>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</si>
  <si>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</si>
  <si>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</si>
  <si>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</si>
  <si>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</si>
  <si>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</si>
  <si>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</si>
  <si>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</si>
  <si>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</si>
  <si>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</si>
  <si>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</si>
  <si>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</si>
  <si>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</si>
  <si>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</si>
  <si>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</si>
  <si>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</si>
  <si>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</si>
  <si>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</si>
  <si>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</si>
  <si>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</si>
  <si>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</si>
  <si>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</si>
  <si>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</si>
  <si>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</si>
  <si>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</si>
  <si>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</si>
  <si>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</si>
  <si>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</si>
  <si>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</si>
  <si>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</si>
  <si>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</si>
  <si>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</si>
  <si>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</si>
  <si>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</si>
  <si>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</si>
  <si>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</si>
  <si>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</si>
  <si>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</si>
  <si>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</si>
  <si>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</si>
  <si>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</si>
  <si>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</si>
  <si>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</si>
  <si>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</si>
  <si>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</si>
  <si>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</si>
  <si>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</si>
  <si>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</si>
  <si>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</si>
  <si>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</si>
  <si>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</si>
  <si>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</si>
  <si>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</si>
  <si>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</si>
  <si>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</si>
  <si>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</si>
  <si>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</si>
  <si>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</si>
  <si>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</si>
  <si>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</si>
  <si>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</si>
  <si>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</si>
  <si>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</si>
  <si>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</si>
  <si>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</si>
  <si>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</si>
  <si>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</si>
  <si>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</si>
  <si>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</si>
  <si>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</si>
  <si>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</si>
  <si>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</si>
  <si>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</si>
  <si>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</si>
  <si>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</si>
  <si>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</si>
  <si>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</si>
  <si>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</si>
  <si>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</si>
  <si>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</si>
  <si>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</si>
  <si>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</si>
  <si>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</si>
  <si>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</si>
  <si>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</si>
  <si>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</si>
  <si>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</si>
  <si>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</si>
  <si>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</si>
  <si>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</si>
  <si>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</si>
  <si>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</si>
  <si>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</si>
  <si>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</si>
  <si>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</si>
  <si>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</si>
  <si>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</si>
  <si>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</si>
  <si>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</si>
  <si>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</si>
  <si>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</si>
  <si>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</si>
  <si>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</si>
  <si>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</si>
  <si>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</si>
  <si>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</si>
  <si>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</si>
  <si>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</si>
  <si>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</si>
  <si>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</si>
  <si>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</si>
  <si>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</si>
  <si>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</si>
  <si>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</si>
  <si>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</si>
  <si>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</si>
  <si>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</si>
  <si>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</si>
  <si>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</si>
  <si>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</si>
  <si>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</si>
  <si>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</si>
  <si>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</si>
  <si>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</si>
  <si>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</si>
  <si>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</si>
  <si>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</si>
  <si>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</si>
  <si>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</si>
  <si>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</si>
  <si>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</si>
  <si>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</si>
  <si>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</si>
  <si>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</si>
  <si>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</si>
  <si>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</si>
  <si>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</si>
  <si>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</si>
  <si>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</si>
  <si>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</si>
  <si>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</si>
  <si>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</si>
  <si>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</si>
  <si>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</si>
  <si>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</si>
  <si>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</si>
  <si>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</si>
  <si>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</si>
  <si>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</si>
  <si>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</si>
  <si>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</si>
  <si>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</si>
  <si>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</si>
  <si>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</si>
  <si>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</si>
  <si>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</si>
  <si>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</si>
  <si>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</si>
  <si>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</si>
  <si>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</si>
  <si>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</si>
  <si>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</si>
  <si>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</si>
  <si>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</si>
  <si>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</si>
  <si>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</si>
  <si>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</si>
  <si>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</si>
  <si>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</si>
  <si>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</si>
  <si>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</si>
  <si>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</si>
  <si>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</si>
  <si>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</si>
  <si>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</si>
  <si>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</si>
  <si>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</si>
  <si>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</si>
  <si>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</si>
  <si>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</si>
  <si>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</si>
  <si>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</si>
  <si>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</si>
  <si>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</si>
  <si>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</si>
  <si>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</si>
  <si>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</si>
  <si>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</si>
  <si>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</si>
  <si>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</si>
  <si>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</si>
  <si>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</si>
  <si>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</si>
  <si>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</si>
  <si>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</si>
  <si>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</si>
  <si>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</si>
  <si>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</si>
  <si>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</si>
  <si>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</si>
  <si>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</si>
  <si>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</si>
  <si>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</si>
  <si>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</si>
  <si>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</si>
  <si>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</si>
  <si>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</si>
  <si>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</si>
  <si>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</si>
  <si>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</si>
  <si>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</si>
  <si>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</si>
  <si>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</si>
  <si>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</si>
  <si>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</si>
  <si>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</si>
  <si>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</si>
  <si>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</si>
  <si>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</si>
  <si>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</si>
  <si>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</si>
  <si>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</si>
  <si>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</si>
  <si>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</si>
  <si>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</si>
  <si>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</si>
  <si>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</si>
  <si>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</si>
  <si>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</si>
  <si>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</si>
  <si>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</si>
  <si>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</si>
  <si>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</si>
  <si>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</si>
  <si>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</si>
  <si>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</si>
  <si>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</si>
  <si>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</si>
  <si>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</si>
  <si>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</si>
  <si>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</si>
  <si>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</si>
  <si>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</si>
  <si>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</si>
  <si>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</si>
  <si>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</si>
  <si>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</si>
  <si>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</si>
  <si>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</si>
  <si>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</si>
  <si>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</si>
  <si>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</si>
  <si>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</si>
  <si>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</si>
  <si>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</si>
  <si>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</si>
  <si>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</si>
  <si>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</si>
  <si>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</si>
  <si>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</si>
  <si>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</si>
  <si>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</si>
  <si>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</si>
  <si>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</si>
  <si>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</si>
  <si>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</si>
  <si>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</si>
  <si>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</si>
  <si>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</si>
  <si>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</si>
  <si>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</si>
  <si>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</si>
  <si>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</si>
  <si>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</si>
  <si>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</si>
  <si>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</si>
  <si>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</si>
  <si>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</si>
  <si>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</si>
  <si>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</si>
  <si>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</si>
  <si>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</si>
  <si>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</si>
  <si>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</si>
  <si>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</si>
  <si>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</si>
  <si>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</si>
  <si>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</si>
  <si>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</si>
  <si>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</si>
  <si>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</si>
  <si>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</si>
  <si>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</si>
  <si>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</si>
  <si>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</si>
  <si>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</si>
  <si>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</si>
  <si>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</si>
  <si>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</si>
  <si>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</si>
  <si>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</si>
  <si>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</si>
  <si>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</si>
  <si>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</si>
  <si>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</si>
  <si>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</si>
  <si>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</si>
  <si>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</si>
  <si>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</si>
  <si>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</si>
  <si>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</si>
  <si>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</si>
  <si>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</si>
  <si>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</si>
  <si>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</si>
  <si>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</si>
  <si>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</si>
  <si>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</si>
  <si>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</si>
  <si>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</si>
  <si>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</si>
  <si>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</si>
  <si>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</si>
  <si>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</si>
  <si>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</si>
  <si>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</si>
  <si>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</si>
  <si>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</si>
  <si>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</si>
  <si>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</si>
  <si>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</si>
  <si>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</si>
  <si>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</si>
  <si>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</si>
  <si>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</si>
  <si>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</si>
  <si>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</si>
  <si>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</si>
  <si>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</si>
  <si>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</si>
  <si>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</si>
  <si>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</si>
  <si>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</si>
  <si>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</si>
  <si>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</si>
  <si>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</si>
  <si>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</si>
  <si>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</si>
  <si>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</si>
  <si>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</si>
  <si>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</si>
  <si>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</si>
  <si>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</si>
  <si>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</si>
  <si>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</si>
  <si>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</si>
  <si>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</si>
  <si>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</si>
  <si>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</si>
  <si>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</si>
  <si>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</si>
  <si>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</si>
  <si>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</si>
  <si>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</si>
  <si>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</si>
  <si>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</si>
  <si>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</si>
  <si>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</si>
  <si>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</si>
  <si>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</si>
  <si>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</si>
  <si>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</si>
  <si>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</si>
  <si>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</si>
  <si>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</si>
  <si>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</si>
  <si>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</si>
  <si>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</si>
  <si>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</si>
  <si>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</si>
  <si>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</si>
  <si>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</si>
  <si>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</si>
  <si>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</si>
  <si>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</si>
  <si>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</si>
  <si>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</si>
  <si>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</si>
  <si>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</si>
  <si>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</si>
  <si>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</si>
  <si>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</si>
  <si>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</si>
  <si>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</si>
  <si>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</si>
  <si>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</si>
  <si>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</si>
  <si>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</si>
  <si>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</si>
  <si>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</si>
  <si>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</si>
  <si>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</si>
  <si>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</si>
  <si>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</si>
  <si>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</si>
  <si>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</si>
  <si>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</si>
  <si>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</si>
  <si>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</si>
  <si>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</si>
  <si>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</si>
  <si>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</si>
  <si>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</si>
  <si>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</si>
  <si>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</si>
  <si>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</si>
  <si>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</si>
  <si>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</si>
  <si>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</si>
  <si>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</si>
  <si>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</si>
  <si>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</si>
  <si>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</si>
  <si>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</si>
  <si>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</si>
  <si>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</si>
  <si>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</si>
  <si>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</si>
  <si>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</si>
  <si>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</si>
  <si>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</si>
  <si>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</si>
  <si>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</si>
  <si>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</si>
  <si>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</si>
  <si>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</si>
  <si>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</si>
  <si>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</si>
  <si>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</si>
  <si>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</si>
  <si>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</si>
  <si>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</si>
  <si>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</si>
  <si>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</si>
  <si>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</si>
  <si>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</si>
  <si>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</si>
  <si>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</si>
  <si>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</si>
  <si>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</si>
  <si>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</si>
  <si>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</si>
  <si>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</si>
  <si>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</si>
  <si>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</si>
  <si>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</si>
  <si>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</si>
  <si>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</si>
  <si>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</si>
  <si>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</si>
  <si>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</si>
  <si>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</si>
  <si>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</si>
  <si>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</si>
  <si>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</si>
  <si>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</si>
  <si>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</si>
  <si>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</si>
  <si>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</si>
  <si>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</si>
  <si>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</si>
  <si>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</si>
  <si>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</si>
  <si>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</si>
  <si>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</si>
  <si>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</si>
  <si>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</si>
  <si>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</si>
  <si>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</si>
  <si>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</si>
  <si>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</si>
  <si>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</si>
  <si>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</si>
  <si>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</si>
  <si>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</si>
  <si>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</si>
  <si>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</si>
  <si>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</si>
  <si>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</si>
  <si>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</si>
  <si>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</si>
  <si>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</si>
  <si>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</si>
  <si>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</si>
  <si>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</si>
  <si>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</si>
  <si>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</si>
  <si>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</si>
  <si>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</si>
  <si>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</si>
  <si>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</si>
  <si>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</si>
  <si>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</si>
  <si>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</si>
  <si>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</si>
  <si>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</si>
  <si>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</si>
  <si>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</si>
  <si>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</si>
  <si>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</si>
  <si>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</si>
  <si>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</si>
  <si>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</si>
  <si>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</si>
  <si>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</si>
  <si>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</si>
  <si>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</si>
  <si>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</si>
  <si>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</si>
  <si>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</si>
  <si>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</si>
  <si>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</si>
  <si>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</si>
  <si>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</si>
  <si>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</si>
  <si>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</si>
  <si>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</si>
  <si>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</si>
  <si>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</si>
  <si>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</si>
  <si>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</si>
  <si>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</si>
  <si>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</si>
  <si>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</si>
  <si>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</si>
  <si>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</si>
  <si>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</si>
  <si>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</si>
  <si>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</si>
  <si>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</si>
  <si>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</si>
  <si>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</si>
  <si>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</si>
  <si>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</si>
  <si>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</si>
  <si>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</si>
  <si>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</si>
  <si>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</si>
  <si>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</si>
  <si>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</si>
  <si>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</si>
  <si>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</si>
  <si>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</si>
  <si>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</si>
  <si>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</si>
  <si>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</si>
  <si>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</si>
  <si>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</si>
  <si>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</si>
  <si>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</si>
  <si>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</si>
  <si>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</si>
  <si>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</si>
  <si>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</si>
  <si>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</si>
  <si>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</si>
  <si>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</si>
  <si>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</si>
  <si>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</si>
  <si>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</si>
  <si>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</si>
  <si>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</si>
  <si>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</si>
  <si>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</si>
  <si>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</si>
  <si>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</si>
  <si>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</si>
  <si>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</si>
  <si>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</si>
  <si>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</si>
  <si>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</si>
  <si>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</si>
  <si>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</si>
  <si>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</si>
  <si>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</si>
  <si>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</si>
  <si>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</si>
  <si>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</si>
  <si>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</si>
  <si>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</si>
  <si>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</si>
  <si>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</si>
  <si>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</si>
  <si>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</si>
  <si>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</si>
  <si>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</si>
  <si>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</si>
  <si>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</si>
  <si>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</si>
  <si>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</si>
  <si>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</si>
  <si>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</si>
  <si>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</si>
  <si>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</si>
  <si>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</si>
  <si>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</si>
  <si>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</si>
  <si>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</si>
  <si>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</si>
  <si>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</si>
  <si>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</si>
  <si>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</si>
  <si>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</si>
  <si>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</si>
  <si>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</si>
  <si>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</si>
  <si>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</si>
  <si>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</si>
  <si>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</si>
  <si>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</si>
  <si>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</si>
  <si>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</si>
  <si>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</si>
  <si>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</si>
  <si>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</si>
  <si>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</si>
  <si>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</si>
  <si>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</si>
  <si>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</si>
  <si>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</si>
  <si>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</si>
  <si>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</si>
  <si>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</si>
  <si>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</si>
  <si>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</si>
  <si>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</si>
  <si>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</si>
  <si>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</si>
  <si>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</si>
  <si>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</si>
  <si>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</si>
  <si>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</si>
  <si>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</si>
  <si>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</si>
  <si>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</si>
  <si>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</si>
  <si>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</si>
  <si>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</si>
  <si>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</si>
  <si>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</si>
  <si>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</si>
  <si>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</si>
  <si>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</si>
  <si>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</si>
  <si>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</si>
  <si>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</si>
  <si>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</si>
  <si>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</si>
  <si>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</si>
  <si>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</si>
  <si>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</si>
  <si>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</si>
  <si>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</si>
  <si>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</si>
  <si>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</si>
  <si>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</si>
  <si>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</si>
  <si>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</si>
  <si>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</si>
  <si>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</si>
  <si>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</si>
  <si>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</si>
  <si>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</si>
  <si>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</si>
  <si>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</si>
  <si>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</si>
  <si>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</si>
  <si>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</si>
  <si>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</si>
  <si>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</si>
  <si>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</si>
  <si>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</si>
  <si>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</si>
  <si>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</si>
  <si>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</si>
  <si>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</si>
  <si>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</si>
  <si>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</si>
  <si>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</si>
  <si>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</si>
  <si>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</si>
  <si>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</si>
  <si>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</si>
  <si>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</si>
  <si>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</si>
  <si>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</si>
  <si>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</si>
  <si>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</si>
  <si>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</si>
  <si>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</si>
  <si>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</si>
  <si>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</si>
  <si>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</si>
  <si>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</si>
  <si>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</si>
  <si>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</si>
  <si>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</si>
  <si>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</si>
  <si>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</si>
  <si>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</si>
  <si>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</si>
  <si>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</si>
  <si>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</si>
  <si>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</si>
  <si>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</si>
  <si>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</si>
  <si>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</si>
  <si>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</si>
  <si>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</si>
  <si>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</si>
  <si>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</si>
  <si>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</si>
  <si>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</si>
  <si>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</si>
  <si>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</si>
  <si>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</si>
  <si>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</si>
  <si>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</si>
  <si>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</si>
  <si>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</si>
  <si>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</si>
  <si>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</si>
  <si>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</si>
  <si>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</si>
  <si>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</si>
  <si>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</si>
  <si>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</si>
  <si>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</si>
  <si>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</si>
  <si>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</si>
  <si>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</si>
  <si>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</si>
  <si>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</si>
  <si>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</si>
  <si>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</si>
  <si>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</si>
  <si>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</si>
  <si>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</si>
  <si>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</si>
  <si>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</si>
  <si>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</si>
  <si>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</si>
  <si>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</si>
  <si>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</si>
  <si>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</si>
  <si>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</si>
  <si>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</si>
  <si>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</si>
  <si>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</si>
  <si>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</si>
  <si>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</si>
  <si>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</si>
  <si>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</si>
  <si>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</si>
  <si>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</si>
  <si>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</si>
  <si>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</si>
  <si>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</si>
  <si>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</si>
  <si>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</si>
  <si>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</si>
  <si>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</si>
  <si>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</si>
  <si>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</si>
  <si>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</si>
  <si>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</si>
  <si>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</si>
  <si>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</si>
  <si>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</si>
  <si>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</si>
  <si>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</si>
  <si>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</si>
  <si>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</si>
  <si>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</si>
  <si>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</si>
  <si>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</si>
  <si>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</si>
  <si>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</si>
  <si>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</si>
  <si>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</si>
  <si>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</si>
  <si>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</si>
  <si>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</si>
  <si>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</si>
  <si>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</si>
  <si>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</si>
  <si>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</si>
  <si>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</si>
  <si>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</si>
  <si>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</si>
  <si>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</si>
  <si>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</si>
  <si>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</si>
  <si>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</si>
  <si>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</si>
  <si>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</si>
  <si>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</si>
  <si>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</si>
  <si>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</si>
  <si>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</si>
  <si>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</si>
  <si>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</si>
  <si>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</si>
  <si>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</si>
  <si>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</si>
  <si>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</si>
  <si>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</si>
  <si>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</si>
  <si>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</si>
  <si>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</si>
  <si>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</si>
  <si>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</si>
  <si>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</si>
  <si>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</si>
  <si>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</si>
  <si>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</si>
  <si>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</si>
  <si>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</si>
  <si>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</si>
  <si>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</si>
  <si>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</si>
  <si>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</si>
  <si>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</si>
  <si>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</si>
  <si>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</si>
  <si>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</si>
  <si>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</si>
  <si>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</si>
  <si>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</si>
  <si>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</si>
  <si>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</si>
  <si>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</si>
  <si>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</si>
  <si>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</si>
  <si>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</si>
  <si>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</si>
  <si>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</si>
  <si>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</si>
  <si>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</si>
  <si>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</si>
  <si>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</si>
  <si>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</si>
  <si>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</si>
  <si>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</si>
  <si>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</si>
  <si>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</si>
  <si>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</si>
  <si>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</si>
  <si>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</si>
  <si>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</si>
  <si>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</si>
  <si>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</si>
  <si>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</si>
  <si>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</si>
  <si>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</si>
  <si>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</si>
  <si>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</si>
  <si>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</si>
  <si>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</si>
  <si>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</si>
  <si>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</si>
  <si>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</si>
  <si>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</si>
  <si>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</si>
  <si>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</si>
  <si>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</si>
  <si>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</si>
  <si>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</si>
  <si>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</si>
  <si>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</si>
  <si>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</si>
  <si>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</si>
  <si>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</si>
  <si>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</si>
  <si>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</si>
  <si>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</si>
  <si>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</si>
  <si>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</si>
  <si>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</si>
  <si>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</si>
  <si>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</si>
  <si>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</si>
  <si>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</si>
  <si>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</si>
  <si>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</si>
  <si>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</si>
  <si>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</si>
  <si>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</si>
  <si>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</si>
  <si>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</si>
  <si>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</si>
  <si>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</si>
  <si>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</si>
  <si>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</si>
  <si>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</si>
  <si>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</si>
  <si>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</si>
  <si>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</si>
  <si>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</si>
  <si>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</si>
  <si>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</si>
  <si>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</si>
  <si>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</si>
  <si>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</si>
  <si>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</si>
  <si>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</si>
  <si>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</si>
  <si>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</si>
  <si>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</si>
  <si>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</si>
  <si>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</si>
  <si>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</si>
  <si>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</si>
  <si>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</si>
  <si>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</si>
  <si>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</si>
  <si>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</si>
  <si>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</si>
  <si>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</si>
  <si>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</si>
  <si>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</si>
  <si>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</si>
  <si>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</si>
  <si>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</si>
  <si>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</si>
  <si>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</si>
  <si>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</si>
  <si>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</si>
  <si>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</si>
  <si>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</si>
  <si>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</si>
  <si>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</si>
  <si>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</si>
  <si>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</si>
  <si>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</si>
  <si>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</si>
  <si>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</si>
  <si>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</si>
  <si>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</si>
  <si>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</si>
  <si>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</si>
  <si>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</si>
  <si>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</si>
  <si>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</si>
  <si>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</si>
  <si>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</si>
  <si>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</si>
  <si>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</si>
  <si>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</si>
  <si>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</si>
  <si>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</si>
  <si>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</si>
  <si>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</si>
  <si>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</si>
  <si>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</si>
  <si>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</si>
  <si>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</si>
  <si>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</si>
  <si>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</si>
  <si>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</si>
  <si>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</si>
  <si>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</si>
  <si>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</si>
  <si>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</si>
  <si>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</si>
  <si>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</si>
  <si>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</si>
  <si>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</si>
  <si>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</si>
  <si>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</si>
  <si>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</si>
  <si>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</si>
  <si>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</si>
  <si>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</si>
  <si>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</si>
  <si>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</si>
  <si>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</si>
  <si>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</si>
  <si>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</si>
  <si>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</si>
  <si>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</si>
  <si>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</si>
  <si>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</si>
  <si>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</si>
  <si>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</si>
  <si>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</si>
  <si>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</si>
  <si>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</si>
  <si>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</si>
  <si>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</si>
  <si>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</si>
  <si>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</si>
  <si>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</si>
  <si>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</si>
  <si>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</si>
  <si>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</si>
  <si>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</si>
  <si>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</si>
  <si>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</si>
  <si>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</si>
  <si>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</si>
  <si>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</si>
  <si>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</si>
  <si>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</si>
  <si>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</si>
  <si>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</si>
  <si>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</si>
  <si>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</si>
  <si>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</si>
  <si>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</si>
  <si>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</si>
  <si>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</si>
  <si>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</si>
  <si>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</si>
  <si>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</si>
  <si>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</si>
  <si>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</si>
  <si>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</si>
  <si>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</si>
  <si>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</si>
  <si>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</si>
  <si>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</si>
  <si>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</si>
  <si>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</si>
  <si>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</si>
  <si>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</si>
  <si>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</si>
  <si>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</si>
  <si>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</si>
  <si>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</si>
  <si>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</si>
  <si>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</si>
  <si>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</si>
  <si>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</si>
  <si>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</si>
  <si>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</si>
  <si>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</si>
  <si>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</si>
  <si>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</si>
  <si>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</si>
  <si>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</si>
  <si>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</si>
  <si>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</si>
  <si>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</si>
  <si>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</si>
  <si>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</si>
  <si>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</si>
  <si>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</si>
  <si>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</si>
  <si>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</si>
  <si>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</si>
  <si>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</si>
  <si>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</si>
  <si>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</si>
  <si>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</si>
  <si>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</si>
  <si>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</si>
  <si>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</si>
  <si>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</si>
  <si>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</si>
  <si>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</si>
  <si>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</si>
  <si>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</si>
  <si>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</si>
  <si>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</si>
  <si>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</si>
  <si>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</si>
  <si>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</si>
  <si>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</si>
  <si>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</si>
  <si>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</si>
  <si>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</si>
  <si>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</si>
  <si>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</si>
  <si>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</si>
  <si>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</si>
  <si>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</si>
  <si>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</si>
  <si>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</si>
  <si>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</si>
  <si>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</si>
  <si>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</si>
  <si>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</si>
  <si>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</si>
  <si>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</si>
  <si>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</si>
  <si>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</si>
  <si>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</si>
  <si>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</si>
  <si>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</si>
  <si>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</si>
  <si>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</si>
  <si>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</si>
  <si>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</si>
  <si>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</si>
  <si>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</si>
  <si>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</si>
  <si>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</si>
  <si>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</si>
  <si>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</si>
  <si>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</si>
  <si>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</si>
  <si>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</si>
  <si>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</si>
  <si>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</si>
  <si>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</si>
  <si>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</si>
  <si>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</si>
  <si>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</si>
  <si>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</si>
  <si>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</si>
  <si>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</si>
  <si>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</si>
  <si>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</si>
  <si>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</si>
  <si>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</si>
  <si>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</si>
  <si>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</si>
  <si>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</si>
  <si>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</si>
  <si>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</si>
  <si>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</si>
  <si>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</si>
  <si>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</si>
  <si>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</si>
  <si>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</si>
  <si>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</si>
  <si>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</si>
  <si>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</si>
  <si>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</si>
  <si>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</si>
  <si>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</si>
  <si>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</si>
  <si>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</si>
  <si>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</si>
  <si>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</si>
  <si>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</si>
  <si>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</si>
  <si>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</si>
  <si>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</si>
  <si>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</si>
  <si>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</si>
  <si>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</si>
  <si>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</si>
  <si>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</si>
  <si>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</si>
  <si>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</si>
  <si>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</si>
  <si>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</si>
  <si>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</si>
  <si>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</si>
  <si>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</si>
  <si>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</si>
  <si>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</si>
  <si>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</si>
  <si>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</si>
  <si>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</si>
  <si>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</si>
  <si>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</si>
  <si>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</si>
  <si>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</si>
  <si>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</si>
  <si>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</si>
  <si>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</si>
  <si>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</si>
  <si>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</si>
  <si>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</si>
  <si>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</si>
  <si>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</si>
  <si>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</si>
  <si>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</si>
  <si>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</si>
  <si>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</si>
  <si>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</si>
  <si>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</si>
  <si>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</si>
  <si>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</si>
  <si>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</si>
  <si>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</si>
  <si>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</si>
  <si>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</si>
  <si>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</si>
  <si>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</si>
  <si>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</si>
  <si>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</si>
  <si>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</si>
  <si>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</si>
  <si>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</si>
  <si>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</si>
  <si>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</si>
  <si>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</si>
  <si>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</si>
  <si>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</si>
  <si>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</si>
  <si>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</si>
  <si>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</si>
  <si>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</si>
  <si>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</si>
  <si>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</si>
  <si>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</si>
  <si>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</si>
  <si>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</si>
  <si>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</si>
  <si>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</si>
  <si>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</si>
  <si>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</si>
  <si>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</si>
  <si>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</si>
  <si>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</si>
  <si>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</si>
  <si>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</si>
  <si>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</si>
  <si>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</si>
  <si>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</si>
  <si>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</si>
  <si>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</si>
  <si>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</si>
  <si>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</si>
  <si>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</si>
  <si>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</si>
  <si>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</si>
  <si>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</si>
  <si>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</si>
  <si>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</si>
  <si>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</si>
  <si>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</si>
  <si>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</si>
  <si>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</si>
  <si>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</si>
  <si>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</si>
  <si>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</si>
  <si>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</si>
  <si>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</si>
  <si>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</si>
  <si>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</si>
  <si>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</si>
  <si>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</si>
  <si>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</si>
  <si>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</si>
  <si>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</si>
  <si>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</si>
  <si>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</si>
  <si>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</si>
  <si>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</si>
  <si>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</si>
  <si>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</si>
  <si>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</si>
  <si>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</si>
  <si>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</si>
  <si>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</si>
  <si>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</si>
  <si>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</si>
  <si>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</si>
  <si>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</si>
  <si>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</si>
  <si>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</si>
  <si>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</si>
  <si>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</si>
  <si>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</si>
  <si>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</si>
  <si>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</si>
  <si>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</si>
  <si>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</si>
  <si>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</si>
  <si>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</si>
  <si>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</si>
  <si>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</si>
  <si>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</si>
  <si>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</si>
  <si>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</si>
  <si>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</si>
  <si>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</si>
  <si>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</si>
  <si>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</si>
  <si>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</si>
  <si>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</si>
  <si>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</si>
  <si>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</si>
  <si>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</si>
  <si>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</si>
  <si>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</si>
  <si>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</si>
  <si>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</si>
  <si>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</si>
  <si>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</si>
  <si>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</si>
  <si>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</si>
  <si>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</si>
  <si>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</si>
  <si>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</si>
  <si>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</si>
  <si>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</si>
  <si>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</si>
  <si>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</si>
  <si>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</si>
  <si>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</si>
  <si>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</si>
  <si>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</si>
  <si>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</si>
  <si>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</si>
  <si>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</si>
  <si>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</si>
  <si>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</si>
  <si>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</si>
  <si>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</si>
  <si>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</si>
  <si>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</si>
  <si>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</si>
  <si>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</si>
  <si>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</si>
  <si>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</si>
  <si>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</si>
  <si>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</si>
  <si>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</si>
  <si>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</si>
  <si>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</si>
  <si>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</si>
  <si>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</si>
  <si>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</si>
  <si>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</si>
  <si>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</si>
  <si>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</si>
  <si>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</si>
  <si>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</si>
  <si>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</si>
  <si>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</si>
  <si>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</si>
  <si>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</si>
  <si>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</si>
  <si>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</si>
  <si>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</si>
  <si>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</si>
  <si>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</si>
  <si>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</si>
  <si>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</si>
  <si>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</si>
  <si>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</si>
  <si>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</si>
  <si>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</si>
  <si>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</si>
  <si>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</si>
  <si>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</si>
  <si>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</si>
  <si>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</si>
  <si>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</si>
  <si>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</si>
  <si>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</si>
  <si>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</si>
  <si>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</si>
  <si>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</si>
  <si>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</si>
  <si>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</si>
  <si>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</si>
  <si>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</si>
  <si>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</si>
  <si>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</si>
  <si>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</si>
  <si>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</si>
  <si>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</si>
  <si>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</si>
  <si>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</si>
  <si>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</si>
  <si>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</si>
  <si>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</si>
  <si>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</si>
  <si>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</si>
  <si>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</si>
  <si>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</si>
  <si>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</si>
  <si>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</si>
  <si>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</si>
  <si>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</si>
  <si>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</si>
  <si>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</si>
  <si>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</si>
  <si>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</si>
  <si>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</si>
  <si>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</si>
  <si>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</si>
  <si>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</si>
  <si>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</si>
  <si>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</si>
  <si>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</si>
  <si>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</si>
  <si>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</si>
  <si>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</si>
  <si>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</si>
  <si>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</si>
  <si>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</si>
  <si>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</si>
  <si>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</si>
  <si>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</si>
  <si>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</si>
  <si>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</si>
  <si>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</si>
  <si>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</si>
  <si>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</si>
  <si>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</si>
  <si>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</si>
  <si>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</si>
  <si>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</si>
  <si>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</si>
  <si>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</si>
  <si>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</si>
  <si>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</si>
  <si>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</si>
  <si>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</si>
  <si>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</si>
  <si>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</si>
  <si>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</si>
  <si>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</si>
  <si>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</si>
  <si>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</si>
  <si>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</si>
  <si>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</si>
  <si>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</si>
  <si>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</si>
  <si>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</si>
  <si>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</si>
  <si>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</si>
  <si>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</si>
  <si>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</si>
  <si>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</si>
  <si>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</si>
  <si>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</si>
  <si>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</si>
  <si>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</si>
  <si>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</si>
  <si>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</si>
  <si>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</si>
  <si>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</si>
  <si>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</si>
  <si>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</si>
  <si>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</si>
  <si>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</si>
  <si>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</si>
  <si>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</si>
  <si>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</si>
  <si>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</si>
  <si>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</si>
  <si>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</si>
  <si>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</si>
  <si>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</si>
  <si>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</si>
  <si>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</si>
  <si>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</si>
  <si>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</si>
  <si>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</si>
  <si>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</si>
  <si>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</si>
  <si>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</si>
  <si>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</si>
  <si>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</si>
  <si>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</si>
  <si>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</si>
  <si>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</si>
  <si>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</si>
  <si>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</si>
  <si>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</si>
  <si>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</si>
  <si>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</si>
  <si>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</si>
  <si>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</si>
  <si>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</si>
  <si>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</si>
  <si>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</si>
  <si>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</si>
  <si>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</si>
  <si>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</si>
  <si>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</si>
  <si>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</si>
  <si>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</si>
  <si>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</si>
  <si>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</si>
  <si>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</si>
  <si>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</si>
  <si>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</si>
  <si>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</si>
  <si>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</si>
  <si>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</si>
  <si>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</si>
  <si>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</si>
  <si>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</si>
  <si>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</si>
  <si>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</si>
  <si>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</si>
  <si>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</si>
  <si>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</si>
  <si>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</si>
  <si>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</si>
  <si>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</si>
  <si>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</si>
  <si>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</si>
  <si>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</si>
  <si>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</si>
  <si>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</si>
  <si>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</si>
  <si>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</si>
  <si>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</si>
  <si>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</si>
  <si>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</si>
  <si>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</si>
  <si>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</si>
  <si>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</si>
  <si>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</si>
  <si>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</si>
  <si>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</si>
  <si>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</si>
  <si>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</si>
  <si>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</si>
  <si>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</si>
  <si>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</si>
  <si>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</si>
  <si>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</si>
  <si>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</si>
  <si>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</si>
  <si>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</si>
  <si>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</si>
  <si>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</si>
  <si>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</si>
  <si>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</si>
  <si>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</si>
  <si>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</si>
  <si>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</si>
  <si>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</si>
  <si>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</si>
  <si>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</si>
  <si>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</si>
  <si>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</si>
  <si>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</si>
  <si>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</si>
  <si>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</si>
  <si>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</si>
  <si>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</si>
  <si>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</si>
  <si>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</si>
  <si>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</si>
  <si>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</si>
  <si>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</si>
  <si>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</si>
  <si>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</si>
  <si>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</si>
  <si>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</si>
  <si>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</si>
  <si>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</si>
  <si>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</si>
  <si>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</si>
  <si>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</si>
  <si>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</si>
  <si>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</si>
  <si>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</si>
  <si>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</si>
  <si>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</si>
  <si>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</si>
  <si>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</si>
  <si>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</si>
  <si>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</si>
  <si>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</si>
  <si>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</si>
  <si>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</si>
  <si>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</si>
  <si>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</si>
  <si>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</si>
  <si>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</si>
  <si>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</si>
  <si>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</si>
  <si>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</si>
  <si>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</si>
  <si>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</si>
  <si>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</si>
  <si>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</si>
  <si>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</si>
  <si>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</si>
  <si>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</si>
  <si>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</si>
  <si>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</si>
  <si>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</si>
  <si>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</si>
  <si>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</si>
  <si>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</si>
  <si>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</si>
  <si>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</si>
  <si>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</si>
  <si>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</si>
  <si>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</si>
  <si>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</si>
  <si>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</si>
  <si>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</si>
  <si>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</si>
  <si>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</si>
  <si>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</si>
  <si>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</si>
  <si>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</si>
  <si>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</si>
  <si>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</si>
  <si>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</si>
  <si>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</si>
  <si>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</si>
  <si>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</si>
  <si>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</si>
  <si>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</si>
  <si>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</si>
  <si>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</si>
  <si>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</si>
  <si>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</si>
  <si>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</si>
  <si>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</si>
  <si>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</si>
  <si>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</si>
  <si>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</si>
  <si>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</si>
  <si>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</si>
  <si>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</si>
  <si>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</si>
  <si>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</si>
  <si>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</si>
  <si>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</si>
  <si>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</si>
  <si>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</si>
  <si>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</si>
  <si>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</si>
  <si>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</si>
  <si>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</si>
  <si>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</si>
  <si>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</si>
  <si>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</si>
  <si>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</si>
  <si>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</si>
  <si>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</si>
  <si>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</si>
  <si>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</si>
  <si>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</si>
  <si>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</si>
  <si>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</si>
  <si>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</si>
  <si>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</si>
  <si>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</si>
  <si>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</si>
  <si>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</si>
  <si>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</si>
  <si>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</si>
  <si>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</si>
  <si>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</si>
  <si>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</si>
  <si>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</si>
  <si>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</si>
  <si>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</si>
  <si>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</si>
  <si>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</si>
  <si>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</si>
  <si>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</si>
  <si>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</si>
  <si>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</si>
  <si>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</si>
  <si>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</si>
  <si>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</si>
  <si>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</si>
  <si>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</si>
  <si>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</si>
  <si>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</si>
  <si>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</si>
  <si>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</si>
  <si>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</si>
  <si>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</si>
  <si>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</si>
  <si>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</si>
  <si>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</si>
  <si>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</si>
  <si>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</si>
  <si>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</si>
  <si>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</si>
  <si>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</si>
  <si>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</si>
  <si>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</si>
  <si>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</si>
  <si>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</si>
  <si>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</si>
  <si>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</si>
  <si>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</si>
  <si>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</si>
  <si>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</si>
  <si>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</si>
  <si>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</si>
  <si>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</si>
  <si>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</si>
  <si>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</si>
  <si>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</si>
  <si>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</si>
  <si>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</si>
  <si>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</si>
  <si>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</si>
  <si>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</si>
  <si>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</si>
  <si>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</si>
  <si>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</si>
  <si>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</si>
  <si>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</si>
  <si>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</si>
  <si>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</si>
  <si>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</si>
  <si>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</si>
  <si>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</si>
  <si>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</si>
  <si>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</si>
  <si>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</si>
  <si>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</si>
  <si>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</si>
  <si>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</si>
  <si>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</si>
  <si>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</si>
  <si>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</si>
  <si>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</si>
  <si>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</si>
  <si>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</si>
  <si>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</si>
  <si>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</si>
  <si>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</si>
  <si>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</si>
  <si>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</si>
  <si>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</si>
  <si>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</si>
  <si>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</si>
  <si>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</si>
  <si>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</si>
  <si>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</si>
  <si>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</si>
  <si>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</si>
  <si>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</si>
  <si>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</si>
  <si>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</si>
  <si>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</si>
  <si>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</si>
  <si>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</si>
  <si>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</si>
  <si>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</si>
  <si>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</si>
  <si>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</si>
  <si>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</si>
  <si>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</si>
  <si>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</si>
  <si>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</si>
  <si>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</si>
  <si>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</si>
  <si>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</si>
  <si>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</si>
  <si>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</si>
  <si>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</si>
  <si>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</si>
  <si>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</si>
  <si>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</si>
  <si>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</si>
  <si>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</si>
  <si>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</si>
  <si>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</si>
  <si>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</si>
  <si>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</si>
  <si>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</si>
  <si>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</si>
  <si>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</si>
  <si>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</si>
  <si>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</si>
  <si>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</si>
  <si>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</si>
  <si>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</si>
  <si>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</si>
  <si>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</si>
  <si>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</si>
  <si>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</si>
  <si>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</si>
  <si>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</si>
  <si>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</si>
  <si>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</si>
  <si>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</si>
  <si>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</si>
  <si>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</si>
  <si>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</si>
  <si>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</si>
  <si>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</si>
  <si>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</si>
  <si>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</si>
  <si>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</si>
  <si>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</si>
  <si>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</si>
  <si>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</si>
  <si>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</si>
  <si>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</si>
  <si>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</si>
  <si>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</si>
  <si>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</si>
  <si>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</si>
  <si>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</si>
  <si>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</si>
  <si>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</si>
  <si>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</si>
  <si>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</si>
  <si>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</si>
  <si>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</si>
  <si>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</si>
  <si>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</si>
  <si>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</si>
  <si>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</si>
  <si>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</si>
  <si>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</si>
  <si>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</si>
  <si>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</si>
  <si>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</si>
  <si>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</si>
  <si>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</si>
  <si>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</si>
  <si>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</si>
  <si>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</si>
  <si>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</si>
  <si>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</si>
  <si>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</si>
  <si>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</si>
  <si>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</si>
  <si>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</si>
  <si>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</si>
  <si>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</si>
  <si>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</si>
  <si>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</si>
  <si>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</si>
  <si>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</si>
  <si>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</si>
  <si>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</si>
  <si>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</si>
  <si>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</si>
  <si>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</si>
  <si>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</si>
  <si>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</si>
  <si>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</si>
  <si>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</si>
  <si>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</si>
  <si>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</si>
  <si>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</si>
  <si>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</si>
  <si>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</si>
  <si>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</si>
  <si>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</si>
  <si>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</si>
  <si>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</si>
  <si>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</si>
  <si>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</si>
  <si>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</si>
  <si>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</si>
  <si>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</si>
  <si>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</si>
  <si>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</si>
  <si>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</si>
  <si>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</si>
  <si>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</si>
  <si>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</si>
  <si>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</si>
  <si>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</si>
  <si>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</si>
  <si>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</si>
  <si>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</si>
  <si>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</si>
  <si>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</si>
  <si>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</si>
  <si>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</si>
  <si>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</si>
  <si>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</si>
  <si>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</si>
  <si>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</si>
  <si>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</si>
  <si>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</si>
  <si>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</si>
  <si>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</si>
  <si>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</si>
  <si>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</si>
  <si>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</si>
  <si>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</si>
  <si>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</si>
  <si>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</si>
  <si>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</si>
  <si>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</si>
  <si>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</si>
  <si>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</si>
  <si>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</si>
  <si>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</si>
  <si>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</si>
  <si>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</si>
  <si>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</si>
  <si>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</si>
  <si>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</si>
  <si>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</si>
  <si>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</si>
  <si>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</si>
  <si>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</si>
  <si>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</si>
  <si>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</si>
  <si>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</si>
  <si>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</si>
  <si>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</si>
  <si>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</si>
  <si>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</si>
  <si>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</si>
  <si>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</si>
  <si>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</si>
  <si>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</si>
  <si>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</si>
  <si>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</si>
  <si>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</si>
  <si>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</si>
  <si>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</si>
  <si>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</si>
  <si>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</si>
  <si>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</si>
  <si>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</si>
  <si>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</si>
  <si>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</si>
  <si>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</si>
  <si>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</si>
  <si>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</si>
  <si>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</si>
  <si>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</si>
  <si>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</si>
  <si>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</si>
  <si>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</si>
  <si>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</si>
  <si>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</si>
  <si>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</si>
  <si>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</si>
  <si>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</si>
  <si>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</si>
  <si>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</si>
  <si>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</si>
  <si>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</si>
  <si>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</si>
  <si>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</si>
  <si>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</si>
  <si>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</si>
  <si>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</si>
  <si>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</si>
  <si>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</si>
  <si>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</si>
  <si>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</si>
  <si>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</si>
  <si>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</si>
  <si>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</si>
  <si>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</si>
  <si>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</si>
  <si>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</si>
  <si>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</si>
  <si>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</si>
  <si>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</si>
  <si>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</si>
  <si>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</si>
  <si>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</si>
  <si>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</si>
  <si>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</si>
  <si>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</si>
  <si>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</si>
  <si>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</si>
  <si>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</si>
  <si>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</si>
  <si>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</si>
  <si>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</si>
  <si>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</si>
  <si>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</si>
  <si>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</si>
  <si>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</si>
  <si>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</si>
  <si>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</si>
  <si>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</si>
  <si>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</si>
  <si>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</si>
  <si>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</si>
  <si>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</si>
  <si>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</si>
  <si>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</si>
  <si>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</si>
  <si>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</si>
  <si>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</si>
  <si>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</si>
  <si>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</si>
  <si>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</si>
  <si>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</si>
  <si>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</si>
  <si>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</si>
  <si>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</si>
  <si>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</si>
  <si>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</si>
  <si>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</si>
  <si>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</si>
  <si>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</si>
  <si>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</si>
  <si>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</si>
  <si>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</si>
  <si>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</si>
  <si>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</si>
  <si>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</si>
  <si>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</si>
  <si>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</si>
  <si>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</si>
  <si>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</si>
  <si>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</si>
  <si>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</si>
  <si>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</si>
  <si>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</si>
  <si>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</si>
  <si>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</si>
  <si>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</si>
  <si>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</si>
  <si>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</si>
  <si>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</si>
  <si>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</si>
  <si>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</si>
  <si>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</si>
  <si>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</si>
  <si>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</si>
  <si>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</si>
  <si>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</si>
  <si>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</si>
  <si>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</si>
  <si>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</si>
  <si>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</si>
  <si>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</si>
  <si>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</si>
  <si>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</si>
  <si>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</si>
  <si>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</si>
  <si>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</si>
  <si>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</si>
  <si>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</si>
  <si>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</si>
  <si>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</si>
  <si>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</si>
  <si>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</si>
  <si>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</si>
  <si>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</si>
  <si>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</si>
  <si>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</si>
  <si>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</si>
  <si>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</si>
  <si>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</si>
  <si>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</si>
  <si>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</si>
  <si>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</si>
  <si>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</si>
  <si>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</si>
  <si>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</si>
  <si>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</si>
  <si>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</si>
  <si>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</si>
  <si>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</si>
  <si>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</si>
  <si>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</si>
  <si>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</si>
  <si>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</si>
  <si>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</si>
  <si>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</si>
  <si>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</si>
  <si>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</si>
  <si>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</si>
  <si>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</si>
  <si>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</si>
  <si>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</si>
  <si>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</si>
  <si>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</si>
  <si>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</si>
  <si>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</si>
  <si>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</si>
  <si>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</si>
  <si>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</si>
  <si>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</si>
  <si>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</si>
  <si>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</si>
  <si>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</si>
  <si>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</si>
  <si>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</si>
  <si>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</si>
  <si>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</si>
  <si>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</si>
  <si>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</si>
  <si>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</si>
  <si>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</si>
  <si>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</si>
  <si>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</si>
  <si>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</si>
  <si>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</si>
  <si>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</si>
  <si>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</si>
  <si>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</si>
  <si>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</si>
  <si>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</si>
  <si>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</si>
  <si>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</si>
  <si>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</si>
  <si>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</si>
  <si>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</si>
  <si>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</si>
  <si>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</si>
  <si>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</si>
  <si>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</si>
  <si>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</si>
  <si>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</si>
  <si>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</si>
  <si>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</si>
  <si>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</si>
  <si>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</si>
  <si>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</si>
  <si>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</si>
  <si>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</si>
  <si>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</si>
  <si>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</si>
  <si>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</si>
  <si>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</si>
  <si>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</si>
  <si>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</si>
  <si>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</si>
  <si>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</si>
  <si>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</si>
  <si>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</si>
  <si>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</si>
  <si>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</si>
  <si>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</si>
  <si>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</si>
  <si>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</si>
  <si>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</si>
  <si>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</si>
  <si>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</si>
  <si>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</si>
  <si>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</si>
  <si>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</si>
  <si>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</si>
  <si>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</si>
  <si>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</si>
  <si>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</si>
  <si>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</si>
  <si>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</si>
  <si>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</si>
  <si>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</si>
  <si>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</si>
  <si>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</si>
  <si>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</si>
  <si>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</si>
  <si>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</si>
  <si>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</si>
  <si>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</si>
  <si>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</si>
  <si>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</si>
  <si>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</si>
  <si>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</si>
  <si>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</si>
  <si>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</si>
  <si>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</si>
  <si>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</si>
  <si>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</si>
  <si>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</si>
  <si>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</si>
  <si>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</si>
  <si>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</si>
  <si>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</si>
  <si>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</si>
  <si>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</si>
  <si>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</si>
  <si>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</si>
  <si>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</si>
  <si>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</si>
  <si>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</si>
  <si>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</si>
  <si>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</si>
  <si>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</si>
  <si>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</si>
  <si>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</si>
  <si>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</si>
  <si>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</si>
  <si>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</si>
  <si>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</si>
  <si>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</si>
  <si>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</si>
  <si>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</si>
  <si>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</si>
  <si>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</si>
  <si>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</si>
  <si>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</si>
  <si>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</si>
  <si>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</si>
  <si>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</si>
  <si>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</si>
  <si>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</si>
  <si>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</si>
  <si>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</si>
  <si>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</si>
  <si>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</si>
  <si>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</si>
  <si>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</si>
  <si>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</si>
  <si>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</si>
  <si>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</si>
  <si>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</si>
  <si>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</si>
  <si>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</si>
  <si>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</si>
  <si>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</si>
  <si>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</si>
  <si>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</si>
  <si>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</si>
  <si>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</si>
  <si>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</si>
  <si>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</si>
  <si>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</si>
  <si>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</si>
  <si>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</si>
  <si>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</si>
  <si>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</si>
  <si>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</si>
  <si>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</si>
  <si>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</si>
  <si>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</si>
  <si>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</si>
  <si>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</si>
  <si>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</si>
  <si>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</si>
  <si>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</si>
  <si>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</si>
  <si>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</si>
  <si>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</si>
  <si>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</si>
  <si>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</si>
  <si>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</si>
  <si>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</si>
  <si>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</si>
  <si>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</si>
  <si>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</si>
  <si>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</si>
  <si>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</si>
  <si>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</si>
  <si>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</si>
  <si>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</si>
  <si>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</si>
  <si>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</si>
  <si>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</si>
  <si>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</si>
  <si>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</si>
  <si>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</si>
  <si>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</si>
  <si>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</si>
  <si>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</si>
  <si>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</si>
  <si>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</si>
  <si>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</si>
  <si>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</si>
  <si>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</si>
  <si>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</si>
  <si>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</si>
  <si>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</si>
  <si>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</si>
  <si>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</si>
  <si>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</si>
  <si>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</si>
  <si>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</si>
  <si>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</si>
  <si>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</si>
  <si>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</si>
  <si>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</si>
  <si>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</si>
  <si>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</si>
  <si>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</si>
  <si>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</si>
  <si>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</si>
  <si>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</si>
  <si>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</si>
  <si>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</si>
  <si>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</si>
  <si>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</si>
  <si>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</si>
  <si>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</si>
  <si>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</si>
  <si>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</si>
  <si>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</si>
  <si>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</si>
  <si>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</si>
  <si>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</si>
  <si>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</si>
  <si>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</si>
  <si>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</si>
  <si>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</si>
  <si>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</si>
  <si>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</si>
  <si>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</si>
  <si>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</si>
  <si>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</si>
  <si>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</si>
  <si>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</si>
  <si>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</si>
  <si>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</si>
  <si>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</si>
  <si>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</si>
  <si>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</si>
  <si>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</si>
  <si>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</si>
  <si>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</si>
  <si>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</si>
  <si>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</si>
  <si>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</si>
  <si>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</si>
  <si>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</si>
  <si>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</si>
  <si>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</si>
  <si>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</si>
  <si>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</si>
  <si>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</si>
  <si>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</si>
  <si>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</si>
  <si>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</si>
  <si>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</si>
  <si>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</si>
  <si>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</si>
  <si>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</si>
  <si>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</si>
  <si>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</si>
  <si>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</si>
  <si>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</si>
  <si>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</si>
  <si>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</si>
  <si>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</si>
  <si>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</si>
  <si>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</si>
  <si>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</si>
  <si>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</si>
  <si>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</si>
  <si>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</si>
  <si>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</si>
  <si>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</si>
  <si>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</si>
  <si>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</si>
  <si>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</si>
  <si>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</si>
  <si>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</si>
  <si>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</si>
  <si>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</si>
  <si>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</si>
  <si>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</si>
  <si>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</si>
  <si>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</si>
  <si>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</si>
  <si>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</si>
  <si>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</si>
  <si>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</si>
  <si>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</si>
  <si>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</si>
  <si>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</si>
  <si>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</si>
  <si>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</si>
  <si>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</si>
  <si>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</si>
  <si>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</si>
  <si>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</si>
  <si>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</si>
  <si>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</si>
  <si>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</si>
  <si>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</si>
  <si>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</si>
  <si>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</si>
  <si>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</si>
  <si>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</si>
  <si>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</si>
  <si>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</si>
  <si>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</si>
  <si>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</si>
  <si>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</si>
  <si>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</si>
  <si>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</si>
  <si>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</si>
  <si>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</si>
  <si>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</si>
  <si>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</si>
  <si>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</si>
  <si>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</si>
  <si>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</si>
  <si>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</si>
  <si>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</si>
  <si>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</si>
  <si>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</si>
  <si>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</si>
  <si>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</si>
  <si>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</si>
  <si>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</si>
  <si>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</si>
  <si>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</si>
  <si>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</si>
  <si>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</si>
  <si>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</si>
  <si>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</si>
  <si>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</si>
  <si>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</si>
  <si>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</si>
  <si>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</si>
  <si>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</si>
  <si>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</si>
  <si>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</si>
  <si>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</si>
  <si>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</si>
  <si>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</si>
  <si>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</si>
  <si>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</si>
  <si>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</si>
  <si>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</si>
  <si>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</si>
  <si>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</si>
  <si>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</si>
  <si>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</si>
  <si>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</si>
  <si>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</si>
  <si>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</si>
  <si>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</si>
  <si>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</si>
  <si>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</si>
  <si>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</si>
  <si>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</si>
  <si>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</si>
  <si>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</si>
  <si>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</si>
  <si>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</si>
  <si>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</si>
  <si>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</si>
  <si>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</si>
  <si>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</si>
  <si>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</si>
  <si>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</si>
  <si>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</si>
  <si>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</si>
  <si>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</si>
  <si>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</si>
  <si>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</si>
  <si>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</si>
  <si>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</si>
  <si>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</si>
  <si>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</si>
  <si>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</si>
  <si>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</si>
  <si>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</si>
  <si>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</si>
  <si>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</si>
  <si>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</si>
  <si>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</si>
  <si>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</si>
  <si>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</si>
  <si>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</si>
  <si>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</si>
  <si>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</si>
  <si>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</si>
  <si>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</si>
  <si>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</si>
  <si>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</si>
  <si>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</si>
  <si>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</si>
  <si>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</si>
  <si>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</si>
  <si>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</si>
  <si>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</si>
  <si>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</si>
  <si>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</si>
  <si>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</si>
  <si>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</si>
  <si>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</si>
  <si>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</si>
  <si>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</si>
  <si>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</si>
  <si>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</si>
  <si>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</si>
  <si>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</si>
  <si>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</si>
  <si>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</si>
  <si>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</si>
  <si>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</si>
  <si>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</si>
  <si>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</si>
  <si>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</si>
  <si>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</si>
  <si>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</si>
  <si>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</si>
  <si>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</si>
  <si>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</si>
  <si>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</si>
  <si>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</si>
  <si>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</si>
  <si>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</si>
  <si>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</si>
  <si>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</si>
  <si>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</si>
  <si>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</si>
  <si>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</si>
  <si>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</si>
  <si>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</si>
  <si>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</si>
  <si>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</si>
  <si>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</si>
  <si>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</si>
  <si>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</si>
  <si>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</si>
  <si>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</si>
  <si>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</si>
  <si>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</si>
  <si>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</si>
  <si>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</si>
  <si>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</si>
  <si>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</si>
  <si>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</si>
  <si>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</si>
  <si>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</si>
  <si>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</si>
  <si>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</si>
  <si>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</si>
  <si>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</si>
  <si>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</si>
  <si>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</si>
  <si>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</si>
  <si>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</si>
  <si>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</si>
  <si>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</si>
  <si>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</si>
  <si>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</si>
  <si>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</si>
  <si>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</si>
  <si>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</si>
  <si>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</si>
  <si>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</si>
  <si>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</si>
  <si>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</si>
  <si>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</si>
  <si>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</si>
  <si>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</si>
  <si>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</si>
  <si>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</si>
  <si>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</si>
  <si>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</si>
  <si>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</si>
  <si>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</si>
  <si>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</si>
  <si>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</si>
  <si>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</si>
  <si>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</si>
  <si>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</si>
  <si>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</si>
  <si>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</si>
  <si>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</si>
  <si>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</si>
  <si>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</si>
  <si>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</si>
  <si>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</si>
  <si>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</si>
  <si>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</si>
  <si>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</si>
  <si>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</si>
  <si>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</si>
  <si>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</si>
  <si>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</si>
  <si>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</si>
  <si>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</si>
  <si>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</si>
  <si>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</si>
  <si>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</si>
  <si>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</si>
  <si>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</si>
  <si>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</si>
  <si>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</si>
  <si>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</si>
  <si>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</si>
  <si>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</si>
  <si>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</si>
  <si>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</si>
  <si>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</si>
  <si>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</si>
  <si>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</si>
  <si>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</si>
  <si>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</si>
  <si>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</si>
  <si>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</si>
  <si>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</si>
  <si>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</si>
  <si>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</si>
  <si>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</si>
  <si>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</si>
  <si>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</si>
  <si>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</si>
  <si>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</si>
  <si>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</si>
  <si>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</si>
  <si>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</si>
  <si>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</si>
  <si>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</si>
  <si>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</si>
  <si>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</si>
  <si>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</si>
  <si>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</si>
  <si>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</si>
  <si>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</si>
  <si>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</si>
  <si>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</si>
  <si>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</si>
  <si>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</si>
  <si>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</si>
  <si>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</si>
  <si>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</si>
  <si>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</si>
  <si>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</si>
  <si>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</si>
  <si>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</si>
  <si>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</si>
  <si>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</si>
  <si>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</si>
  <si>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</si>
  <si>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</si>
  <si>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</si>
  <si>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</si>
  <si>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</si>
  <si>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</si>
  <si>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</si>
  <si>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</si>
  <si>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</si>
  <si>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</si>
  <si>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</si>
  <si>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</si>
  <si>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</si>
  <si>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</si>
  <si>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</si>
  <si>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</si>
  <si>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</si>
  <si>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</si>
  <si>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</si>
  <si>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</si>
  <si>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</si>
  <si>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</si>
  <si>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</si>
  <si>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</si>
  <si>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</si>
  <si>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</si>
  <si>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</si>
  <si>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</si>
  <si>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</si>
  <si>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</si>
  <si>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</si>
  <si>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</si>
  <si>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</si>
  <si>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</si>
  <si>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</si>
  <si>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</si>
  <si>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</si>
  <si>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</si>
  <si>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</si>
  <si>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</si>
  <si>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</si>
  <si>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</si>
  <si>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</si>
  <si>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</si>
  <si>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</si>
  <si>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</si>
  <si>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</si>
  <si>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</si>
  <si>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</si>
  <si>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</si>
  <si>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</si>
  <si>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</si>
  <si>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</si>
  <si>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</si>
  <si>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</si>
  <si>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</si>
  <si>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</si>
  <si>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</si>
  <si>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</si>
  <si>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</si>
  <si>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</si>
  <si>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</si>
  <si>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</si>
  <si>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</si>
  <si>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</si>
  <si>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</si>
  <si>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</si>
  <si>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</si>
  <si>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</si>
  <si>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</si>
  <si>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</si>
  <si>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</si>
  <si>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</si>
  <si>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</si>
  <si>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</si>
  <si>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</si>
  <si>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</si>
  <si>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</si>
  <si>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</si>
  <si>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</si>
  <si>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</si>
  <si>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</si>
  <si>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</si>
  <si>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</si>
  <si>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</si>
  <si>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</si>
  <si>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</si>
  <si>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</si>
  <si>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</si>
  <si>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</si>
  <si>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</si>
  <si>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</si>
  <si>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</si>
  <si>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</si>
  <si>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</si>
  <si>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</si>
  <si>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</si>
  <si>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</si>
  <si>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</si>
  <si>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</si>
  <si>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</si>
  <si>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</si>
  <si>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</si>
  <si>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</si>
  <si>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</si>
  <si>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</si>
  <si>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</si>
  <si>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</si>
  <si>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</si>
  <si>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</si>
  <si>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</si>
  <si>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</si>
  <si>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</si>
  <si>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</si>
  <si>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</si>
  <si>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</si>
  <si>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</si>
  <si>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</si>
  <si>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</si>
  <si>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</si>
  <si>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</si>
  <si>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</si>
  <si>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</si>
  <si>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</si>
  <si>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</si>
  <si>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</si>
  <si>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</si>
  <si>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</si>
  <si>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</si>
  <si>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</si>
  <si>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</si>
  <si>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</si>
  <si>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</si>
  <si>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</si>
  <si>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</si>
  <si>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</si>
  <si>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</si>
  <si>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</si>
  <si>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</si>
  <si>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</si>
  <si>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</si>
  <si>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</si>
  <si>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</si>
  <si>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</si>
  <si>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</si>
  <si>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</si>
  <si>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</si>
  <si>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</si>
  <si>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</si>
  <si>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</si>
  <si>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</si>
  <si>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</si>
  <si>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</si>
  <si>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</si>
  <si>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</si>
  <si>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</si>
  <si>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</si>
  <si>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</si>
  <si>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</si>
  <si>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</si>
  <si>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</si>
  <si>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</si>
  <si>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</si>
  <si>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</si>
  <si>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</si>
  <si>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</si>
  <si>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</si>
  <si>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</si>
  <si>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</si>
  <si>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</si>
  <si>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</si>
  <si>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</si>
  <si>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</si>
  <si>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</si>
  <si>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</si>
  <si>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</si>
  <si>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</si>
  <si>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</si>
  <si>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</si>
  <si>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</si>
  <si>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</si>
  <si>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</si>
  <si>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</si>
  <si>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</si>
  <si>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</si>
  <si>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</si>
  <si>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</si>
  <si>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</si>
  <si>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</si>
  <si>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</si>
  <si>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</si>
  <si>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</si>
  <si>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</si>
  <si>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</si>
  <si>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</si>
  <si>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</si>
  <si>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</si>
  <si>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</si>
  <si>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</si>
  <si>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</si>
  <si>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</si>
  <si>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</si>
  <si>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</si>
  <si>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</si>
  <si>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</si>
  <si>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</si>
  <si>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</si>
  <si>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</si>
  <si>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</si>
  <si>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</si>
  <si>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</si>
  <si>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</si>
  <si>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</si>
  <si>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</si>
  <si>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</si>
  <si>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</si>
  <si>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</si>
  <si>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</si>
  <si>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</si>
  <si>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</si>
  <si>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</si>
  <si>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</si>
  <si>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</si>
  <si>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</si>
  <si>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</si>
  <si>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</si>
  <si>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</si>
  <si>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</si>
  <si>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</si>
  <si>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</si>
  <si>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</si>
  <si>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</si>
  <si>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</si>
  <si>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</si>
  <si>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</si>
  <si>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</si>
  <si>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</si>
  <si>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</si>
  <si>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</si>
  <si>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</si>
  <si>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</si>
  <si>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</si>
  <si>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</si>
  <si>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</si>
  <si>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</si>
  <si>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</si>
  <si>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</si>
  <si>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</si>
  <si>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</si>
  <si>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</si>
  <si>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</si>
  <si>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</si>
  <si>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</si>
  <si>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</si>
  <si>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</si>
  <si>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</si>
  <si>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</si>
  <si>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</si>
  <si>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</si>
  <si>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</si>
  <si>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</si>
  <si>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</si>
  <si>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</si>
  <si>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</si>
  <si>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</si>
  <si>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</si>
  <si>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</si>
  <si>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</si>
  <si>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</si>
  <si>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</si>
  <si>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</si>
  <si>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</si>
  <si>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</si>
  <si>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</si>
  <si>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</si>
  <si>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</si>
  <si>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</si>
  <si>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</si>
  <si>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</si>
  <si>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</si>
  <si>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</si>
  <si>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</si>
  <si>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</si>
  <si>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</si>
  <si>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</si>
  <si>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</si>
  <si>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</si>
  <si>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</si>
  <si>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</si>
  <si>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</si>
  <si>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</si>
  <si>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</si>
  <si>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</si>
  <si>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</si>
  <si>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</si>
  <si>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</si>
  <si>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</si>
  <si>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</si>
  <si>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</si>
  <si>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</si>
  <si>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</si>
  <si>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</si>
  <si>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</si>
  <si>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</si>
  <si>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</si>
  <si>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</si>
  <si>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</si>
  <si>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</si>
  <si>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</si>
  <si>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</si>
  <si>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</si>
  <si>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</si>
  <si>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</si>
  <si>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</si>
  <si>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</si>
  <si>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</si>
  <si>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</si>
  <si>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</si>
  <si>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</si>
  <si>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</si>
  <si>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</si>
  <si>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</si>
  <si>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</si>
  <si>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</si>
  <si>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</si>
  <si>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</si>
  <si>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</si>
  <si>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</si>
  <si>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</si>
  <si>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</si>
  <si>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</si>
  <si>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</si>
  <si>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</si>
  <si>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</si>
  <si>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</si>
  <si>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</si>
  <si>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</si>
  <si>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</si>
  <si>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</si>
  <si>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</si>
  <si>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</si>
  <si>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</si>
  <si>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</si>
  <si>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</si>
  <si>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</si>
  <si>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</si>
  <si>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</si>
  <si>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</si>
  <si>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</si>
  <si>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</si>
  <si>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</si>
  <si>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</si>
  <si>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</si>
  <si>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</si>
  <si>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</si>
  <si>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</si>
  <si>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</si>
  <si>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</si>
  <si>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</si>
  <si>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</si>
  <si>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</si>
  <si>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</si>
  <si>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</si>
  <si>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</si>
  <si>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</si>
  <si>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</si>
  <si>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</si>
  <si>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</si>
  <si>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</si>
  <si>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</si>
  <si>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</si>
  <si>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</si>
  <si>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</si>
  <si>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</si>
  <si>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</si>
  <si>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</si>
  <si>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</si>
  <si>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</si>
  <si>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</si>
  <si>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</si>
  <si>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</si>
  <si>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</si>
  <si>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</si>
  <si>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</si>
  <si>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</si>
  <si>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</si>
  <si>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</si>
  <si>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</si>
  <si>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</si>
  <si>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</si>
  <si>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</si>
  <si>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</si>
  <si>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</si>
  <si>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</si>
  <si>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</si>
  <si>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</si>
  <si>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</si>
  <si>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</si>
  <si>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</si>
  <si>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</si>
  <si>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</si>
  <si>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</si>
  <si>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</si>
  <si>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</si>
  <si>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</si>
  <si>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</si>
  <si>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</si>
  <si>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</si>
  <si>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</si>
  <si>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</si>
  <si>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</si>
  <si>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</si>
  <si>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</si>
  <si>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</si>
  <si>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</si>
  <si>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</si>
  <si>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</si>
  <si>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</si>
  <si>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</si>
  <si>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</si>
  <si>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</si>
  <si>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</si>
  <si>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</si>
  <si>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</si>
  <si>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</si>
  <si>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</si>
  <si>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</si>
  <si>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</si>
  <si>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</si>
  <si>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</si>
  <si>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</si>
  <si>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</si>
  <si>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</si>
  <si>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</si>
  <si>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</si>
  <si>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</si>
  <si>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</si>
  <si>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</si>
  <si>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</si>
  <si>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</si>
  <si>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</si>
  <si>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</si>
  <si>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</si>
  <si>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</si>
  <si>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</si>
  <si>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</si>
  <si>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</si>
  <si>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</si>
  <si>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</si>
  <si>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</si>
  <si>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</si>
  <si>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</si>
  <si>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</si>
  <si>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</si>
  <si>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</si>
  <si>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</si>
  <si>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</si>
  <si>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</si>
  <si>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</si>
  <si>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</si>
  <si>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</si>
  <si>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</si>
  <si>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</si>
  <si>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</si>
  <si>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</si>
  <si>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</si>
  <si>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</si>
  <si>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</si>
  <si>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</si>
  <si>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</si>
  <si>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</si>
  <si>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</si>
  <si>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</si>
  <si>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</si>
  <si>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</si>
  <si>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</si>
  <si>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</si>
  <si>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</si>
  <si>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</si>
  <si>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</si>
  <si>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</si>
  <si>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</si>
  <si>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</si>
  <si>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</si>
  <si>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</si>
  <si>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</si>
  <si>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</si>
  <si>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</si>
  <si>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</si>
  <si>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</si>
  <si>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</si>
  <si>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</si>
  <si>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</si>
  <si>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</si>
  <si>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</si>
  <si>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</si>
  <si>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</si>
  <si>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</si>
  <si>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</si>
  <si>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</si>
  <si>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</si>
  <si>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</si>
  <si>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</si>
  <si>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</si>
  <si>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</si>
  <si>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</si>
  <si>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</si>
  <si>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</si>
  <si>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</si>
  <si>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</si>
  <si>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</si>
  <si>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</si>
  <si>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</si>
  <si>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</si>
  <si>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</si>
  <si>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</si>
  <si>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</si>
  <si>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</si>
  <si>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</si>
  <si>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</si>
  <si>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</si>
  <si>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</si>
  <si>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</si>
  <si>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</si>
  <si>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</si>
  <si>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</si>
  <si>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</si>
  <si>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</si>
  <si>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</si>
  <si>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</si>
  <si>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</si>
  <si>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</si>
  <si>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</si>
  <si>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</si>
  <si>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</si>
  <si>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</si>
  <si>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</si>
  <si>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</si>
  <si>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</si>
  <si>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</si>
  <si>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</si>
  <si>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</si>
  <si>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</si>
  <si>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</si>
  <si>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</si>
  <si>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</si>
  <si>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</si>
  <si>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</si>
  <si>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</si>
  <si>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</si>
  <si>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</si>
  <si>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</si>
  <si>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</si>
  <si>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</si>
  <si>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</si>
  <si>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</si>
  <si>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</si>
  <si>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</si>
  <si>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</si>
  <si>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</si>
  <si>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</si>
  <si>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</si>
  <si>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</si>
  <si>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</si>
  <si>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</si>
  <si>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</si>
  <si>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</si>
  <si>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</si>
  <si>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</si>
  <si>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</si>
  <si>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</si>
  <si>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</si>
  <si>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</si>
  <si>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</si>
  <si>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</si>
  <si>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</si>
  <si>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</si>
  <si>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</si>
  <si>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</si>
  <si>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</si>
  <si>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</si>
  <si>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</si>
  <si>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</si>
  <si>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</si>
  <si>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</si>
  <si>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</si>
  <si>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</si>
  <si>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</si>
  <si>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</si>
  <si>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</si>
  <si>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</si>
  <si>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</si>
  <si>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</si>
  <si>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</si>
  <si>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</si>
  <si>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</si>
  <si>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</si>
  <si>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</si>
  <si>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</si>
  <si>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</si>
  <si>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</si>
  <si>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</si>
  <si>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</si>
  <si>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</si>
  <si>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</si>
  <si>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</si>
  <si>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</si>
  <si>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</si>
  <si>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</si>
  <si>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</si>
  <si>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</si>
  <si>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</si>
  <si>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</si>
  <si>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</si>
  <si>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</si>
  <si>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</si>
  <si>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</si>
  <si>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</si>
  <si>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</si>
  <si>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</si>
  <si>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</si>
  <si>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</si>
  <si>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</si>
  <si>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</si>
  <si>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</si>
  <si>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</si>
  <si>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</si>
  <si>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</si>
  <si>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</si>
  <si>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</si>
  <si>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</si>
  <si>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</si>
  <si>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</si>
  <si>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</si>
  <si>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</si>
  <si>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</si>
  <si>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</si>
  <si>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</si>
  <si>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</si>
  <si>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</si>
  <si>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</si>
  <si>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</si>
  <si>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</si>
  <si>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</si>
  <si>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</si>
  <si>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</si>
  <si>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</si>
  <si>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</si>
  <si>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</si>
  <si>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</si>
  <si>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</si>
  <si>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</si>
  <si>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</si>
  <si>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</si>
  <si>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</si>
  <si>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</si>
  <si>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</si>
  <si>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</si>
  <si>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</si>
  <si>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</si>
  <si>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</si>
  <si>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</si>
  <si>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</si>
  <si>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</si>
  <si>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</si>
  <si>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</si>
  <si>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</si>
  <si>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</si>
  <si>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</si>
  <si>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</si>
  <si>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</si>
  <si>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</si>
  <si>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</si>
  <si>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</si>
  <si>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</si>
  <si>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</si>
  <si>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</si>
  <si>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</si>
  <si>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</si>
  <si>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</si>
  <si>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</si>
  <si>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</si>
  <si>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</si>
  <si>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</si>
  <si>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</si>
  <si>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</si>
  <si>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</si>
  <si>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</si>
  <si>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</si>
  <si>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</si>
  <si>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</si>
  <si>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</si>
  <si>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</si>
  <si>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</si>
  <si>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</si>
  <si>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</si>
  <si>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</si>
  <si>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</si>
  <si>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</si>
  <si>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</si>
  <si>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</si>
  <si>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</si>
  <si>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</si>
  <si>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</si>
  <si>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</si>
  <si>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</si>
  <si>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</si>
  <si>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</si>
  <si>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</si>
  <si>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</si>
  <si>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</si>
  <si>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</si>
  <si>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</si>
  <si>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</si>
  <si>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</si>
  <si>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</si>
  <si>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</si>
  <si>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</si>
  <si>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</si>
  <si>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</si>
  <si>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</si>
  <si>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</si>
  <si>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</si>
  <si>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</si>
  <si>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</si>
  <si>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</si>
  <si>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</si>
  <si>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</si>
  <si>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</si>
  <si>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</si>
  <si>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</si>
  <si>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</si>
  <si>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</si>
  <si>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</si>
  <si>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</si>
  <si>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</si>
  <si>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</si>
  <si>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</si>
  <si>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</si>
  <si>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</si>
  <si>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</si>
  <si>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</si>
  <si>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</si>
  <si>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</si>
  <si>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</si>
  <si>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</si>
  <si>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</si>
  <si>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</si>
  <si>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</si>
  <si>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</si>
  <si>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</si>
  <si>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</si>
  <si>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</si>
  <si>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</si>
  <si>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</si>
  <si>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</si>
  <si>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</si>
  <si>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</si>
  <si>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</si>
  <si>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</si>
  <si>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</si>
  <si>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</si>
  <si>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</si>
  <si>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</si>
  <si>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</si>
  <si>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</si>
  <si>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</si>
  <si>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</si>
  <si>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</si>
  <si>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</si>
  <si>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</si>
  <si>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</si>
  <si>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</si>
  <si>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</si>
  <si>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</si>
  <si>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</si>
  <si>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</si>
  <si>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</si>
  <si>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</si>
  <si>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</si>
  <si>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</si>
  <si>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</si>
  <si>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</si>
  <si>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</si>
  <si>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</si>
  <si>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</si>
  <si>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</si>
  <si>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</si>
  <si>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</si>
  <si>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</si>
  <si>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</si>
  <si>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</si>
  <si>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</si>
  <si>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</si>
  <si>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</si>
  <si>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</si>
  <si>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</si>
  <si>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</si>
  <si>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</si>
  <si>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</si>
  <si>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</si>
  <si>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</si>
  <si>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</si>
  <si>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</si>
  <si>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</si>
  <si>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</si>
  <si>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</si>
  <si>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</si>
  <si>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</si>
  <si>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</si>
  <si>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</si>
  <si>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</si>
  <si>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</si>
  <si>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</si>
  <si>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</si>
  <si>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</si>
  <si>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</si>
  <si>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</si>
  <si>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</si>
  <si>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</si>
  <si>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</si>
  <si>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</si>
  <si>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</si>
  <si>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</si>
  <si>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</si>
  <si>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</si>
  <si>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</si>
  <si>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</si>
  <si>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</si>
  <si>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</si>
  <si>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</si>
  <si>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</si>
  <si>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</si>
  <si>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</si>
  <si>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</si>
  <si>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</si>
  <si>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</si>
  <si>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</si>
  <si>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</si>
  <si>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</si>
  <si>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</si>
  <si>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</si>
  <si>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</si>
  <si>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</si>
  <si>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</si>
  <si>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</si>
  <si>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</si>
  <si>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</si>
  <si>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</si>
  <si>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</si>
  <si>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</si>
  <si>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</si>
  <si>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</si>
  <si>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</si>
  <si>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</si>
  <si>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</si>
  <si>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</si>
  <si>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</si>
  <si>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</si>
  <si>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</si>
  <si>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</si>
  <si>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</si>
  <si>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</si>
  <si>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</si>
  <si>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</si>
  <si>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</si>
  <si>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</si>
  <si>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</si>
  <si>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</si>
  <si>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</si>
  <si>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</si>
  <si>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</si>
  <si>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</si>
  <si>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</si>
  <si>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</si>
  <si>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</si>
  <si>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</si>
  <si>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</si>
  <si>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</si>
  <si>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</si>
  <si>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</si>
  <si>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</si>
  <si>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</si>
  <si>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</si>
  <si>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 20 Mins </t>
  </si>
  <si>
    <t>PCM-20251126-00001490</t>
  </si>
  <si>
    <t>Critical</t>
  </si>
  <si>
    <t>Site access located in Aramco shibah EM request applied team already dispatched</t>
  </si>
  <si>
    <t>PCM-20251126-00001559</t>
  </si>
  <si>
    <t xml:space="preserve">team need 150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</si>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</sst>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7" totalsRowShown="0" headerRowDxfId="40" dataDxfId="39" headerRowBorderDxfId="37" tableBorderDxfId="38" totalsRowBorderDxfId="36">
  <autoFilter ref="A1:L3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324.83929942129907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9.9530902778496966E-2</v>
      </c>
      <c r="H3" s="135">
        <v>45987.683333333334</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1</v>
      </c>
      <c r="D4" s="56" t="s">
        <v>8644</v>
      </c>
      <c r="E4" s="136" t="s">
        <v>39026</v>
      </c>
      <c r="F4" s="135">
        <v>45987.728171296294</v>
      </c>
      <c r="G4" s="134">
        <f ca="1">IFERROR(NOW()-F4,"-")</f>
        <v>5.9554050931183156E-2</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8">
        <v>45987.744953703703</v>
      </c>
      <c r="G5" s="134">
        <f ca="1">IFERROR(NOW()-F5,"-")</f>
        <v>4.2771643522428349E-2</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45987.787725347225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45987.787725347225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45987.787725347225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45987.787725347225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45987.787725347225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45987.787725347225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45987.787725347225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45987.787725347225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45987.787725347225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45987.787725347225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45987.787725347225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45987.787725347225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45987.787725347225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45987.787725347225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45987.787725347225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45987.787725347225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45987.787725347225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45987.787725347225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45987.787725347225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45987.787725347225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45987.787725347225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45987.787725347225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45987.787725347225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45987.787725347225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45987.787725347225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45987.787725347225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45987.787725347225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45987.787725347225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45987.787725347225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45987.787725347225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45987.787725347225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45987.787725347225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45987.787725347225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45987.787725347225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45987.787725347225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45987.787725347225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45987.787725347225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45987.787725347225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45987.787725347225</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45987.787725347225</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45987.787725347225</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45987.787725347225</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45987.787725347225</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45987.787725347225</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45987.787725347225</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8D8E97BF-AC1A-4832-8279-1A51573D2AB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162.78788738426374</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3.4003063657437451</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45987.787725347225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45987.787725347225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45987.787725347225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45987.787725347225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45987.787725347225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45987.787725347225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45987.787725347225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45987.787725347225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45987.787725347225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45987.787725347225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45987.787725347225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45987.787725347225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45987.787725347225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45987.787725347225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45987.787725347225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45987.787725347225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45987.787725347225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45987.787725347225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45987.787725347225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45987.787725347225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45987.787725347225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45987.787725347225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45987.787725347225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45987.787725347225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45987.787725347225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45987.787725347225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45987.787725347225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45987.787725347225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45987.787725347225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45987.787725347225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45987.787725347225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45987.787725347225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45987.787725347225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45987.787725347225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45987.787725347225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45987.787725347225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45987.787725347225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45987.787725347225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45987.787725347225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45987.787725347225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45987.787725347225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45987.787725347225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45987.787725347225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45987.787725347225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45987.787725347225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45987.787725347225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45987.787725347225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45987.787725347225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45987.787725347225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45987.787725347225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45987.787725347225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45987.787725347225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45987.787725347225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45987.787725347225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45987.787725347225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45987.787725347225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45987.787725347225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45987.787725347225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45987.787725347225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45987.787725347225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45987.787725347225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45987.787725347225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45987.787725347225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45987.787725347225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45987.787725347225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45987.787725347225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45987.787725347225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45987.787725347225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45987.787725347225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45987.787725347225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45987.787725347225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45987.787725347225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45987.787725347225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45987.787725347225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45987.787725347225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45987.787725347225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45987.787725347225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45987.787725347225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45987.787725347225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45987.787725347225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45987.787725347225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45987.787725347225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45987.787725347225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45987.787725347225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45987.787725347225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45987.787725347225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45987.787725347225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45987.787725347225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45987.787725347225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45987.787725347225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45987.787725347225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45987.787725347225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45987.787725347225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45987.787725347225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45987.787725347225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45987.787725347225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45987.787725347225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45987.787725347225</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45987.787725347225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45987.787725347225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45987.787725347225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45987.787725347225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45987.787725347225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45987.787725347225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45987.787725347225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45987.787725347225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45987.787725347225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45987.787725347225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45987.787725347225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45987.787725347225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45987.787725347225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45987.787725347225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45987.787725347225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45987.787725347225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45987.787725347225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45987.787725347225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45987.787725347225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45987.787725347225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45987.787725347225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45987.787725347225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45987.787725347225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45987.787725347225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45987.787725347225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45987.787725347225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45987.787725347225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45987.787725347225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45987.787725347225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45987.787725347225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45987.787725347225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45987.787725347225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45987.787725347225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45987.787725347225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45987.787725347225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45987.787725347225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45987.787725347225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45987.787725347225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45987.787725347225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45987.787725347225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45987.787725347225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45987.787725347225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45987.787725347225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45987.787725347225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45987.787725347225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45987.787725347225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45987.787725347225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45987.787725347225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45987.787725347225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45987.787725347225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45987.787725347225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45987.787725347225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45987.787725347225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45987.787725347225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45987.787725347225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45987.787725347225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45987.787725347225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45987.787725347225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45987.787725347225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45987.787725347225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45987.787725347225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45987.787725347225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45987.787725347225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45987.787725347225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45987.787725347225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45987.787725347225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45987.787725347225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45987.787725347225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45987.787725347225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45987.787725347225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45987.787725347225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45987.787725347225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45987.787725347225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45987.787725347225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45987.787725347225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45987.787725347225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45987.787725347225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45987.787725347225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45987.787725347225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45987.787725347225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45987.787725347225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45987.787725347225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45987.787725347225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45987.787725347225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45987.787725347225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45987.787725347225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45987.787725347225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45987.787725347225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45987.787725347225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45987.787725347225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45987.787725347225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45987.787725347225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45987.787725347225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45987.787725347225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45987.787725347225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45987.787725347225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45987.787725347225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45987.787725347225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45987.787725347225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45987.787725347225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45987.787725347225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45987.787725347225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45987.787725347225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45987.787725347225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45987.787725347225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45987.787725347225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45987.787725347225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45987.787725347225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45987.787725347225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45987.787725347225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45987.787725347225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45987.787725347225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45987.787725347225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45987.787725347225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45987.787725347225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45987.787725347225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45987.787725347225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45987.787725347225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45987.787725347225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45987.787725347225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45987.787725347225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45987.787725347225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45987.787725347225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45987.787725347225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45987.787725347225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45987.787725347225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45987.787725347225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45987.787725347225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45987.787725347225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45987.787725347225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45987.787725347225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45987.787725347225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45987.787725347225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45987.787725347225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45987.787725347225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45987.787725347225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45987.787725347225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45987.787725347225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45987.787725347225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45987.787725347225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45987.787725347225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45987.787725347225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45987.787725347225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45987.787725347225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45987.787725347225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45987.787725347225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45987.787725347225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45987.787725347225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45987.787725347225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45987.787725347225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45987.787725347225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45987.787725347225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45987.787725347225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45987.787725347225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45987.787725347225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45987.787725347225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45987.787725347225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45987.787725347225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45987.787725347225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45987.787725347225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45987.787725347225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45987.787725347225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45987.787725347225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45987.787725347225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45987.787725347225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45987.787725347225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45987.787725347225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45987.787725347225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45987.787725347225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45987.787725347225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45987.787725347225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45987.787725347225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45987.787725347225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45987.787725347225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45987.787725347225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45987.787725347225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45987.787725347225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45987.787725347225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45987.787725347225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45987.787725347225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45987.787725347225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45987.787725347225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45987.787725347225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45987.787725347225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45987.787725347225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45987.787725347225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45987.787725347225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45987.787725347225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45987.787725347225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45987.787725347225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45987.787725347225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45987.787725347225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45987.787725347225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45987.787725347225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45987.787725347225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45987.787725347225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45987.787725347225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45987.787725347225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45987.787725347225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45987.787725347225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45987.787725347225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45987.787725347225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45987.787725347225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45987.787725347225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45987.787725347225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45987.787725347225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45987.787725347225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45987.787725347225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45987.787725347225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45987.787725347225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45987.787725347225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45987.787725347225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45987.787725347225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45987.787725347225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45987.787725347225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45987.787725347225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45987.787725347225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45987.787725347225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45987.787725347225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45987.787725347225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45987.787725347225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45987.787725347225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45987.787725347225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45987.787725347225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45987.787725347225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45987.787725347225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45987.787725347225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45987.787725347225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45987.787725347225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45987.787725347225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45987.787725347225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45987.787725347225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45987.787725347225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45987.787725347225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45987.787725347225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45987.787725347225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45987.787725347225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45987.787725347225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45987.787725347225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45987.787725347225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45987.787725347225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45987.787725347225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45987.787725347225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45987.787725347225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45987.787725347225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45987.787725347225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45987.787725347225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45987.787725347225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45987.787725347225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45987.787725347225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45987.787725347225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45987.787725347225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45987.787725347225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45987.787725347225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45987.787725347225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45987.787725347225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45987.787725347225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45987.787725347225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45987.787725347225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45987.787725347225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45987.787725347225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45987.787725347225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45987.787725347225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45987.787725347225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45987.787725347225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45987.787725347225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45987.787725347225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45987.787725347225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45987.787725347225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45987.787725347225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45987.787725347225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45987.787725347225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45987.787725347225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45987.787725347225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45987.787725347225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45987.787725347225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45987.787725347225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45987.787725347225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45987.787725347225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45987.787725347225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45987.787725347225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45987.787725347225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45987.787725347225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45987.787725347225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45987.787725347225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45987.787725347225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45987.787725347225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45987.787725347225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45987.787725347225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45987.787725347225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45987.787725347225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45987.787725347225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45987.787725347225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45987.787725347225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45987.787725347225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45987.787725347225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45987.787725347225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45987.787725347225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45987.787725347225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45987.787725347225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45987.787725347225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45987.787725347225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45987.787725347225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45987.787725347225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45987.787725347225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45987.787725347225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45987.787725347225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45987.787725347225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45987.787725347225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45987.787725347225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45987.787725347225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45987.787725347225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45987.787725347225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45987.787725347225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45987.787725347225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45987.787725347225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45987.787725347225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45987.787725347225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45987.787725347225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45987.787725347225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45987.787725347225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45987.787725347225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45987.787725347225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45987.787725347225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45987.787725347225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45987.787725347225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45987.787725347225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45987.787725347225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45987.787725347225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45987.787725347225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45987.787725347225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45987.787725347225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45987.787725347225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45987.787725347225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45987.787725347225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45987.787725347225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45987.787725347225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45987.787725347225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45987.787725347225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45987.787725347225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45987.787725347225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45987.787725347225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45987.787725347225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45987.787725347225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45987.787725347225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45987.787725347225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45987.787725347225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45987.787725347225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45987.787725347225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45987.787725347225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45987.787725347225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45987.787725347225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45987.787725347225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45987.787725347225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45987.787725347225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45987.787725347225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45987.787725347225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45987.787725347225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45987.787725347225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45987.787725347225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45987.787725347225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45987.787725347225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45987.787725347225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45987.787725347225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45987.787725347225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45987.787725347225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45987.787725347225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45987.787725347225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45987.787725347225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45987.787725347225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45987.787725347225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45987.787725347225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45987.787725347225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45987.787725347225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45987.787725347225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45987.787725347225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45987.787725347225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45987.787725347225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45987.787725347225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45987.787725347225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45987.787725347225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45987.787725347225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45987.787725347225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45987.787725347225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45987.787725347225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45987.787725347225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45987.787725347225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45987.787725347225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45987.787725347225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45987.787725347225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45987.787725347225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45987.787725347225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45987.787725347225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45987.787725347225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45987.787725347225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45987.787725347225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45987.787725347225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45987.787725347225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45987.787725347225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45987.787725347225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45987.787725347225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45987.787725347225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45987.787725347225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45987.787725347225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45987.787725347225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45987.787725347225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45987.787725347225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45987.787725347225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45987.787725347225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45987.787725347225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45987.787725347225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45987.787725347225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45987.787725347225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45987.787725347225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45987.787725347225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45987.787725347225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45987.787725347225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45987.787725347225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45987.787725347225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45987.787725347225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45987.787725347225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45987.787725347225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45987.787725347225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45987.787725347225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45987.787725347225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45987.787725347225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45987.787725347225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45987.787725347225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45987.787725347225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45987.787725347225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45987.787725347225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45987.787725347225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45987.787725347225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45987.787725347225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45987.787725347225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45987.787725347225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45987.787725347225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45987.787725347225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45987.787725347225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45987.787725347225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45987.787725347225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45987.787725347225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45987.787725347225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45987.787725347225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45987.787725347225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45987.787725347225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45987.787725347225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45987.787725347225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45987.787725347225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45987.787725347225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45987.787725347225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45987.787725347225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45987.787725347225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45987.787725347225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45987.787725347225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45987.787725347225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45987.787725347225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45987.787725347225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45987.787725347225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45987.787725347225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45987.787725347225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45987.787725347225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45987.787725347225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45987.787725347225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45987.787725347225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45987.787725347225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45987.787725347225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45987.787725347225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45987.787725347225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45987.787725347225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45987.787725347225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45987.787725347225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45987.787725347225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45987.787725347225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45987.787725347225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45987.787725347225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45987.787725347225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45987.787725347225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45987.787725347225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45987.787725347225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45987.787725347225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45987.787725347225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45987.787725347225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45987.787725347225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45987.787725347225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45987.787725347225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45987.787725347225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45987.787725347225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45987.787725347225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45987.787725347225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45987.787725347225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45987.787725347225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45987.787725347225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45987.787725347225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45987.787725347225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45987.787725347225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45987.787725347225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45987.787725347225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45987.787725347225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45987.787725347225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45987.787725347225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45987.787725347225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45987.787725347225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45987.787725347225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45987.787725347225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45987.787725347225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45987.787725347225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45987.787725347225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45987.787725347225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45987.787725347225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45987.787725347225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45987.787725347225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45987.787725347225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45987.787725347225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45987.787725347225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45987.787725347225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45987.787725347225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45987.787725347225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45987.787725347225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45987.787725347225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45987.787725347225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45987.787725347225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45987.787725347225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45987.787725347225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45987.787725347225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45987.787725347225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45987.787725347225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45987.787725347225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45987.787725347225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45987.787725347225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45987.787725347225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45987.787725347225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45987.787725347225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45987.787725347225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45987.787725347225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45987.787725347225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45987.787725347225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45987.787725347225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45987.787725347225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45987.787725347225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45987.787725347225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45987.787725347225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45987.787725347225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45987.787725347225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45987.787725347225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45987.787725347225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45987.787725347225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45987.787725347225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45987.787725347225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45987.787725347225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45987.787725347225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45987.787725347225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45987.787725347225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45987.787725347225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45987.787725347225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45987.787725347225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45987.787725347225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45987.787725347225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45987.787725347225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45987.787725347225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45987.787725347225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45987.787725347225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45987.787725347225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45987.787725347225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45987.787725347225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45987.787725347225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45987.787725347225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45987.787725347225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45987.787725347225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45987.787725347225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45987.787725347225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45987.787725347225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45987.787725347225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45987.787725347225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45987.787725347225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45987.787725347225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45987.787725347225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45987.787725347225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45987.787725347225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45987.787725347225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45987.787725347225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45987.787725347225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45987.787725347225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45987.787725347225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45987.787725347225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45987.787725347225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45987.787725347225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45987.787725347225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45987.787725347225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45987.787725347225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45987.787725347225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45987.787725347225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45987.787725347225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45987.787725347225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45987.787725347225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45987.787725347225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45987.787725347225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45987.787725347225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45987.787725347225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45987.787725347225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45987.787725347225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45987.787725347225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45987.787725347225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45987.787725347225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45987.787725347225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45987.787725347225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45987.787725347225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45987.787725347225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45987.787725347225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45987.787725347225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45987.787725347225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45987.787725347225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45987.787725347225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45987.787725347225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45987.787725347225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45987.787725347225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45987.787725347225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45987.787725347225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45987.787725347225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45987.787725347225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45987.787725347225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45987.787725347225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45987.787725347225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45987.787725347225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45987.787725347225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45987.787725347225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45987.787725347225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45987.787725347225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45987.787725347225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45987.787725347225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45987.787725347225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45987.787725347225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45987.787725347225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45987.787725347225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45987.787725347225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45987.787725347225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45987.787725347225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45987.787725347225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45987.787725347225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45987.787725347225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45987.787725347225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45987.787725347225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45987.787725347225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45987.787725347225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45987.787725347225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45987.787725347225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45987.787725347225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45987.787725347225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45987.787725347225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45987.787725347225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45987.787725347225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45987.787725347225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45987.787725347225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45987.787725347225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45987.787725347225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45987.787725347225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45987.787725347225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45987.787725347225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45987.787725347225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45987.787725347225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45987.787725347225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45987.787725347225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45987.787725347225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45987.787725347225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45987.787725347225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45987.787725347225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45987.787725347225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45987.787725347225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45987.787725347225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45987.787725347225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45987.787725347225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45987.787725347225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45987.787725347225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45987.787725347225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45987.787725347225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45987.787725347225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45987.787725347225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45987.787725347225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45987.787725347225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45987.787725347225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45987.787725347225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45987.787725347225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45987.787725347225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45987.787725347225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45987.787725347225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45987.787725347225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45987.787725347225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45987.787725347225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45987.787725347225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45987.787725347225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45987.787725347225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45987.787725347225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45987.787725347225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45987.787725347225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45987.787725347225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45987.787725347225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45987.787725347225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45987.787725347225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45987.787725347225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45987.787725347225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45987.787725347225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45987.787725347225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45987.787725347225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45987.787725347225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45987.787725347225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45987.787725347225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45987.787725347225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45987.787725347225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45987.787725347225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45987.787725347225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45987.787725347225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45987.787725347225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45987.787725347225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45987.787725347225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45987.787725347225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45987.787725347225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45987.787725347225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45987.787725347225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45987.787725347225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45987.787725347225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45987.787725347225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45987.787725347225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45987.787725347225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45987.787725347225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45987.787725347225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45987.787725347225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45987.787725347225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45987.787725347225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45987.787725347225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45987.787725347225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45987.787725347225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45987.787725347225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45987.787725347225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45987.787725347225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45987.787725347225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45987.787725347225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45987.787725347225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45987.787725347225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45987.787725347225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45987.787725347225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45987.787725347225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45987.787725347225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45987.787725347225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45987.787725347225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45987.787725347225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45987.787725347225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45987.787725347225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45987.787725347225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45987.787725347225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45987.787725347225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45987.787725347225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45987.787725347225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45987.787725347225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45987.787725347225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45987.787725347225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45987.787725347225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45987.787725347225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45987.787725347225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45987.787725347225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45987.787725347225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45987.787725347225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45987.787725347225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45987.787725347225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45987.787725347225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45987.787725347225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45987.787725347225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45987.787725347225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45987.787725347225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45987.787725347225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45987.787725347225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45987.787725347225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45987.787725347225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45987.787725347225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45987.787725347225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45987.787725347225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45987.787725347225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45987.787725347225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45987.787725347225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45987.787725347225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45987.787725347225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45987.787725347225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45987.787725347225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45987.787725347225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45987.787725347225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45987.787725347225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45987.787725347225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45987.787725347225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45987.787725347225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45987.787725347225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45987.787725347225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45987.787725347225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45987.787725347225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45987.787725347225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45987.787725347225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45987.787725347225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45987.787725347225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45987.787725347225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45987.787725347225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45987.787725347225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45987.787725347225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45987.787725347225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45987.787725347225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45987.787725347225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45987.787725347225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45987.787725347225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45987.787725347225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45987.787725347225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45987.787725347225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45987.787725347225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45987.787725347225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45987.787725347225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45987.787725347225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45987.787725347225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45987.787725347225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45987.787725347225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45987.787725347225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45987.787725347225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45987.787725347225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45987.787725347225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45987.787725347225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45987.787725347225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45987.787725347225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45987.787725347225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45987.787725347225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45987.787725347225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45987.787725347225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45987.787725347225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45987.787725347225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45987.787725347225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45987.787725347225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45987.787725347225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45987.787725347225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45987.787725347225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45987.787725347225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45987.787725347225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45987.787725347225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45987.787725347225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45987.787725347225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45987.787725347225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45987.787725347225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45987.787725347225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45987.787725347225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45987.787725347225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45987.787725347225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45987.787725347225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45987.787725347225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45987.787725347225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45987.787725347225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45987.787725347225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45987.787725347225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45987.787725347225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45987.787725347225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45987.787725347225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45987.787725347225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45987.787725347225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45987.787725347225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45987.787725347225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45987.787725347225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45987.787725347225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45987.787725347225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45987.787725347225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45987.787725347225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45987.787725347225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45987.787725347225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45987.787725347225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45987.787725347225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45987.787725347225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45987.787725347225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45987.787725347225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45987.787725347225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45987.787725347225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45987.787725347225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45987.787725347225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45987.787725347225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45987.787725347225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45987.787725347225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45987.787725347225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45987.787725347225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45987.787725347225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45987.787725347225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45987.787725347225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45987.787725347225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45987.787725347225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45987.787725347225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45987.787725347225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45987.787725347225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45987.787725347225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45987.787725347225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45987.787725347225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45987.787725347225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45987.787725347225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45987.787725347225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45987.787725347225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45987.787725347225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45987.787725347225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45987.787725347225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45987.787725347225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45987.787725347225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45987.787725347225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45987.787725347225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45987.787725347225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45987.787725347225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45987.787725347225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45987.787725347225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45987.787725347225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45987.787725347225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45987.787725347225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45987.787725347225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45987.787725347225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45987.787725347225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45987.787725347225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45987.787725347225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45987.787725347225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45987.787725347225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45987.787725347225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45987.787725347225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45987.787725347225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45987.787725347225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45987.787725347225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45987.787725347225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45987.787725347225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45987.787725347225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45987.787725347225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45987.787725347225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45987.787725347225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45987.787725347225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45987.787725347225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45987.787725347225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45987.787725347225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45987.787725347225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45987.787725347225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45987.787725347225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45987.787725347225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45987.787725347225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45987.787725347225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45987.787725347225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45987.787725347225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45987.787725347225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45987.787725347225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45987.787725347225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45987.787725347225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45987.787725347225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45987.787725347225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45987.787725347225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45987.787725347225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45987.787725347225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45987.787725347225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45987.787725347225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45987.787725347225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45987.787725347225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45987.787725347225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45987.787725347225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45987.787725347225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45987.787725347225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284.30700775462901</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IFERROR(VLOOKUP(#REF!,DB!A:K,11,0),"")</f>
        <v/>
      </c>
      <c r="C3" s="90"/>
      <c r="D3" s="88"/>
      <c r="E3" s="91"/>
      <c r="F3" s="92"/>
      <c r="G3" s="93">
        <f t="shared" ref="G3:G35" ca="1" si="0">IFERROR(NOW()-F3,"")</f>
        <v>45987.787725347225</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45987.787725347225</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45987.787725347225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45987.787725347225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45987.787725347225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45987.787725347225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45987.787725347225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45987.787725347225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45987.787725347225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45987.787725347225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45987.787725347225</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45987.787725347225</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45987.787725347225</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45987.787725347225</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45987.787725347225</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45987.787725347225</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45987.787725347225</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45987.787725347225</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45987.787725347225</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45987.787725347225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45987.787725347225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45987.787725347225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45987.787725347225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45987.787725347225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45987.787725347225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45987.787725347225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45987.787725347225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45987.787725347225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45987.787725347225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45987.787725347225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45987.787725347225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45987.787725347225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45987.787725347225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45987.787725347225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45987.787725347225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45987.787725347225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45987.787725347225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45987.787725347225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45987.787725347225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45987.787725347225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45987.787725347225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45987.787725347225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45987.787725347225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45987.787725347225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45987.787725347225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45987.787725347225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45987.787725347225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45987.787725347225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45987.787725347225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45987.787725347225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45987.787725347225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45987.787725347225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45987.787725347225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45987.787725347225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45987.787725347225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45987.787725347225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45987.787725347225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45987.787725347225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45987.787725347225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45987.787725347225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45987.787725347225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45987.787725347225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45987.787725347225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45987.787725347225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45987.787725347225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45987.787725347225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45987.787725347225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45987.787725347225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45987.787725347225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45987.787725347225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45987.787725347225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45987.787725347225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45987.787725347225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45987.787725347225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45987.787725347225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45987.787725347225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45987.787725347225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45987.787725347225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45987.787725347225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45987.787725347225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45987.787725347225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45987.787725347225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45987.787725347225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45987.787725347225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45987.787725347225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45987.787725347225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45987.787725347225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45987.787725347225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45987.787725347225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45987.787725347225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45987.787725347225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45987.787725347225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45987.787725347225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45987.787725347225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45987.787725347225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45987.787725347225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45987.787725347225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45987.787725347225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45987.787725347225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45987.787725347225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45987.787725347225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45987.787725347225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45987.787725347225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45987.787725347225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45987.787725347225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45987.787725347225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45987.787725347225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45987.787725347225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45987.787725347225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45987.787725347225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45987.787725347225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45987.787725347225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45987.787725347225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45987.787725347225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45987.787725347225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45987.787725347225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45987.787725347225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45987.787725347225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45987.787725347225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45987.787725347225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45987.787725347225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45987.787725347225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45987.787725347225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45987.787725347225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45987.787725347225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45987.787725347225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45987.787725347225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45987.787725347225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45987.787725347225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45987.787725347225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45987.787725347225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45987.787725347225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45987.787725347225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45987.787725347225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45987.787725347225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45987.787725347225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45987.787725347225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45987.787725347225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45987.787725347225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45987.787725347225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45987.787725347225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45987.787725347225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45987.787725347225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45987.787725347225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45987.787725347225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45987.787725347225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45987.787725347225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45987.787725347225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45987.787725347225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45987.787725347225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45987.787725347225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45987.787725347225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45987.787725347225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45987.787725347225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45987.787725347225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45987.787725347225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45987.787725347225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45987.787725347225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45987.787725347225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45987.787725347225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45987.787725347225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45987.787725347225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45987.787725347225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45987.787725347225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45987.787725347225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45987.787725347225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45987.787725347225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45987.787725347225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45987.787725347225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45987.787725347225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45987.787725347225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45987.787725347225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45987.787725347225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45987.787725347225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45987.787725347225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45987.787725347225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45987.787725347225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45987.787725347225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45987.787725347225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45987.787725347225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45987.787725347225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45987.787725347225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45987.787725347225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45987.787725347225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45987.787725347225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45987.787725347225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45987.787725347225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45987.787725347225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45987.787725347225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45987.787725347225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45987.787725347225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45987.787725347225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45987.787725347225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45987.787725347225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45987.787725347225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45987.787725347225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45987.787725347225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45987.787725347225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45987.787725347225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45987.787725347225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45987.787725347225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45987.787725347225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45987.787725347225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45987.787725347225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45987.787725347225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45987.787725347225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45987.787725347225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45987.787725347225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45987.787725347225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45987.787725347225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45987.787725347225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45987.787725347225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45987.787725347225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45987.787725347225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45987.787725347225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45987.787725347225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45987.787725347225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45987.787725347225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45987.787725347225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45987.787725347225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45987.787725347225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45987.787725347225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45987.787725347225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45987.787725347225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45987.787725347225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91" ca="1" si="4">IFERROR(NOW()-F228,"")</f>
        <v>45987.787725347225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45987.787725347225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45987.787725347225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45987.787725347225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45987.787725347225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45987.787725347225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45987.787725347225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45987.787725347225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45987.787725347225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45987.787725347225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45987.787725347225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45987.787725347225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45987.787725347225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45987.787725347225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45987.787725347225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45987.787725347225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45987.787725347225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45987.787725347225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45987.787725347225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45987.787725347225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45987.787725347225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45987.787725347225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45987.787725347225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45987.787725347225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45987.787725347225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45987.787725347225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45987.787725347225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45987.787725347225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45987.787725347225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45987.787725347225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45987.787725347225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45987.787725347225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45987.787725347225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45987.787725347225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45987.787725347225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45987.787725347225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45987.787725347225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45987.787725347225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45987.787725347225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45987.787725347225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45987.787725347225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45987.787725347225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45987.787725347225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45987.787725347225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45987.787725347225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45987.787725347225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45987.787725347225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45987.787725347225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45987.787725347225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45987.787725347225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45987.787725347225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45987.787725347225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45987.787725347225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45987.787725347225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45987.787725347225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45987.787725347225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45987.787725347225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45987.787725347225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45987.787725347225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45987.787725347225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45987.787725347225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45987.787725347225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45987.787725347225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45987.787725347225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ref="G292:G337" ca="1" si="5">IFERROR(NOW()-F292,"")</f>
        <v>45987.787725347225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45987.787725347225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45987.787725347225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45987.787725347225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45987.787725347225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45987.787725347225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45987.787725347225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45987.787725347225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45987.787725347225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45987.787725347225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45987.787725347225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45987.787725347225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45987.787725347225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45987.787725347225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45987.787725347225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45987.787725347225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45987.787725347225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45987.787725347225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45987.787725347225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45987.787725347225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45987.787725347225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45987.787725347225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45987.787725347225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45987.787725347225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45987.787725347225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45987.787725347225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45987.787725347225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45987.787725347225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45987.787725347225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45987.787725347225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45987.787725347225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45987.787725347225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45987.787725347225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45987.787725347225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45987.787725347225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45987.787725347225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45987.787725347225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45987.787725347225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45987.787725347225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45987.787725347225</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45987.787725347225</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45987.787725347225</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45987.787725347225</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45987.787725347225</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45987.787725347225</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45987.787725347225</v>
      </c>
      <c r="H337" s="92"/>
      <c r="I337" s="110" t="str">
        <f>IFERROR(VLOOKUP(D337,DB!A:F,6,0),"")</f>
        <v/>
      </c>
      <c r="J337" s="110" t="str">
        <f>IFERROR(VLOOKUP(D337,DB!A:G,7,0),"")</f>
        <v/>
      </c>
      <c r="K337" s="94"/>
      <c r="L337" s="88" t="str">
        <f>IFERROR(VLOOKUP(D337,DB!A:I,9,0),"")</f>
        <v/>
      </c>
    </row>
  </sheetData>
  <dataValidations count="2">
    <dataValidation allowBlank="1" showInputMessage="1" showErrorMessage="1" sqref="E1" xr:uid="{A4F81451-56CC-4543-9497-104C4E44EE4B}"/>
    <dataValidation type="list" allowBlank="1" showInputMessage="1" showErrorMessage="1" sqref="E2:E3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95.955665162036894</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39026</v>
      </c>
      <c r="F3" s="38">
        <v>45926.188877314817</v>
      </c>
      <c r="G3" s="105">
        <f t="shared" ref="G3" ca="1" si="0">IFERROR(NOW()-F3,"")</f>
        <v>61.598848032408569</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39026</v>
      </c>
      <c r="F4" s="107">
        <v>45948.661111111112</v>
      </c>
      <c r="G4" s="108">
        <f t="shared" ref="G4" ca="1" si="1">IFERROR(NOW()-F4,"")</f>
        <v>39.1266142361128</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6.4144267361116363</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37"/>
      <c r="E6" s="37"/>
      <c r="F6" s="38"/>
      <c r="G6" s="108">
        <f ca="1">IFERROR(NOW()-F6,"")</f>
        <v>45987.787725347225</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45987.787725347225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45987.787725347225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45987.787725347225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45987.787725347225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45987.787725347225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45987.787725347225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45987.787725347225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45987.787725347225</v>
      </c>
      <c r="H14" s="38"/>
      <c r="I14" s="37" t="str">
        <f>IFERROR(VLOOKUP(D14,DB!A:F,6,0),"")</f>
        <v/>
      </c>
      <c r="J14" s="37" t="str">
        <f>IFERROR(VLOOKUP(D14,DB!A:G,7,0),"")</f>
        <v/>
      </c>
      <c r="K14" s="37"/>
      <c r="L14" s="37" t="str">
        <f>IFERROR(VLOOKUP(D14,DB!A:I,9,0),"")</f>
        <v/>
      </c>
    </row>
    <row r="15" spans="1:13" s="39" customFormat="1">
      <c r="A15" s="37"/>
      <c r="B15" s="144" t="str">
        <f>IFERROR(VLOOKUP(D15,DB!A:K,11,0),"")</f>
        <v/>
      </c>
      <c r="C15" s="37"/>
      <c r="D15" s="37"/>
      <c r="E15" s="37"/>
      <c r="F15" s="38"/>
      <c r="G15" s="145">
        <f ca="1">IFERROR(NOW()-F15,"")</f>
        <v>45987.787725347225</v>
      </c>
      <c r="H15" s="38"/>
      <c r="I15" s="144" t="str">
        <f>IFERROR(VLOOKUP(D15,DB!A:F,6,0),"")</f>
        <v/>
      </c>
      <c r="J15" s="144" t="str">
        <f>IFERROR(VLOOKUP(D15,DB!A:G,7,0),"")</f>
        <v/>
      </c>
      <c r="K15" s="37"/>
      <c r="L15" s="144" t="str">
        <f>IFERROR(VLOOKUP(D15,DB!A:I,9,0),"")</f>
        <v/>
      </c>
    </row>
    <row r="16" spans="1:13" s="39" customFormat="1">
      <c r="A16" s="37"/>
      <c r="B16" s="144" t="str">
        <f>IFERROR(VLOOKUP(D16,DB!A:K,11,0),"")</f>
        <v/>
      </c>
      <c r="C16" s="37"/>
      <c r="D16" s="37"/>
      <c r="E16" s="37"/>
      <c r="F16" s="38"/>
      <c r="G16" s="145">
        <f ca="1">IFERROR(NOW()-F16,"")</f>
        <v>45987.787725347225</v>
      </c>
      <c r="H16" s="38"/>
      <c r="I16" s="144" t="str">
        <f>IFERROR(VLOOKUP(D16,DB!A:F,6,0),"")</f>
        <v/>
      </c>
      <c r="J16" s="144" t="str">
        <f>IFERROR(VLOOKUP(D16,DB!A:G,7,0),"")</f>
        <v/>
      </c>
      <c r="K16" s="37"/>
      <c r="L16" s="144" t="str">
        <f>IFERROR(VLOOKUP(D16,DB!A:I,9,0),"")</f>
        <v/>
      </c>
    </row>
    <row r="17" spans="1:12" s="39" customFormat="1">
      <c r="A17" s="37"/>
      <c r="B17" s="144" t="str">
        <f>IFERROR(VLOOKUP(D17,DB!A:K,11,0),"")</f>
        <v/>
      </c>
      <c r="C17" s="37"/>
      <c r="D17" s="37"/>
      <c r="E17" s="37"/>
      <c r="F17" s="38"/>
      <c r="G17" s="145">
        <f ca="1">IFERROR(NOW()-F17,"")</f>
        <v>45987.787725347225</v>
      </c>
      <c r="H17" s="38"/>
      <c r="I17" s="144" t="str">
        <f>IFERROR(VLOOKUP(D17,DB!A:F,6,0),"")</f>
        <v/>
      </c>
      <c r="J17" s="144" t="str">
        <f>IFERROR(VLOOKUP(D17,DB!A:G,7,0),"")</f>
        <v/>
      </c>
      <c r="K17" s="37"/>
      <c r="L17" s="144" t="str">
        <f>IFERROR(VLOOKUP(D17,DB!A:I,9,0),"")</f>
        <v/>
      </c>
    </row>
    <row r="18" spans="1:12" s="39" customFormat="1">
      <c r="A18" s="37"/>
      <c r="B18" s="144" t="str">
        <f>IFERROR(VLOOKUP(D18,DB!A:K,11,0),"")</f>
        <v/>
      </c>
      <c r="C18" s="37"/>
      <c r="D18" s="37"/>
      <c r="E18" s="37"/>
      <c r="F18" s="38"/>
      <c r="G18" s="145">
        <f ca="1">IFERROR(NOW()-F18,"")</f>
        <v>45987.787725347225</v>
      </c>
      <c r="H18" s="38"/>
      <c r="I18" s="144" t="str">
        <f>IFERROR(VLOOKUP(D18,DB!A:F,6,0),"")</f>
        <v/>
      </c>
      <c r="J18" s="144" t="str">
        <f>IFERROR(VLOOKUP(D18,DB!A:G,7,0),"")</f>
        <v/>
      </c>
      <c r="K18" s="37"/>
      <c r="L18" s="144" t="str">
        <f>IFERROR(VLOOKUP(D18,DB!A:I,9,0),"")</f>
        <v/>
      </c>
    </row>
    <row r="19" spans="1:12" s="39" customFormat="1">
      <c r="A19" s="37"/>
      <c r="B19" s="144" t="str">
        <f>IFERROR(VLOOKUP(D19,DB!A:K,11,0),"")</f>
        <v/>
      </c>
      <c r="C19" s="37"/>
      <c r="D19" s="37"/>
      <c r="E19" s="37"/>
      <c r="F19" s="38"/>
      <c r="G19" s="145">
        <f ca="1">IFERROR(NOW()-F19,"")</f>
        <v>45987.787725347225</v>
      </c>
      <c r="H19" s="38"/>
      <c r="I19" s="144" t="str">
        <f>IFERROR(VLOOKUP(D19,DB!A:F,6,0),"")</f>
        <v/>
      </c>
      <c r="J19" s="144" t="str">
        <f>IFERROR(VLOOKUP(D19,DB!A:G,7,0),"")</f>
        <v/>
      </c>
      <c r="K19" s="37"/>
      <c r="L19" s="144" t="str">
        <f>IFERROR(VLOOKUP(D19,DB!A:I,9,0),"")</f>
        <v/>
      </c>
    </row>
    <row r="20" spans="1:12" s="39" customFormat="1">
      <c r="A20" s="37"/>
      <c r="B20" s="144" t="str">
        <f>IFERROR(VLOOKUP(D20,DB!A:K,11,0),"")</f>
        <v/>
      </c>
      <c r="C20" s="37"/>
      <c r="D20" s="37"/>
      <c r="E20" s="37"/>
      <c r="F20" s="38"/>
      <c r="G20" s="145">
        <f ca="1">IFERROR(NOW()-F20,"")</f>
        <v>45987.787725347225</v>
      </c>
      <c r="H20" s="38"/>
      <c r="I20" s="144" t="str">
        <f>IFERROR(VLOOKUP(D20,DB!A:F,6,0),"")</f>
        <v/>
      </c>
      <c r="J20" s="144" t="str">
        <f>IFERROR(VLOOKUP(D20,DB!A:G,7,0),"")</f>
        <v/>
      </c>
      <c r="K20" s="37"/>
      <c r="L20" s="144" t="str">
        <f>IFERROR(VLOOKUP(D20,DB!A:I,9,0),"")</f>
        <v/>
      </c>
    </row>
    <row r="21" spans="1:12" s="39" customFormat="1">
      <c r="A21" s="37"/>
      <c r="B21" s="144" t="str">
        <f>IFERROR(VLOOKUP(D21,DB!A:K,11,0),"")</f>
        <v/>
      </c>
      <c r="C21" s="37"/>
      <c r="D21" s="37"/>
      <c r="E21" s="37"/>
      <c r="F21" s="38"/>
      <c r="G21" s="145">
        <f ca="1">IFERROR(NOW()-F21,"")</f>
        <v>45987.787725347225</v>
      </c>
      <c r="H21" s="38"/>
      <c r="I21" s="144" t="str">
        <f>IFERROR(VLOOKUP(D21,DB!A:F,6,0),"")</f>
        <v/>
      </c>
      <c r="J21" s="144" t="str">
        <f>IFERROR(VLOOKUP(D21,DB!A:G,7,0),"")</f>
        <v/>
      </c>
      <c r="K21" s="37"/>
      <c r="L21" s="144" t="str">
        <f>IFERROR(VLOOKUP(D21,DB!A:I,9,0),"")</f>
        <v/>
      </c>
    </row>
    <row r="22" spans="1:12" s="39" customFormat="1">
      <c r="A22" s="37"/>
      <c r="B22" s="144" t="str">
        <f>IFERROR(VLOOKUP(D22,DB!A:K,11,0),"")</f>
        <v/>
      </c>
      <c r="C22" s="37"/>
      <c r="D22" s="37"/>
      <c r="E22" s="37"/>
      <c r="F22" s="38"/>
      <c r="G22" s="145">
        <f ca="1">IFERROR(NOW()-F22,"")</f>
        <v>45987.787725347225</v>
      </c>
      <c r="H22" s="38"/>
      <c r="I22" s="144" t="str">
        <f>IFERROR(VLOOKUP(D22,DB!A:F,6,0),"")</f>
        <v/>
      </c>
      <c r="J22" s="144" t="str">
        <f>IFERROR(VLOOKUP(D22,DB!A:G,7,0),"")</f>
        <v/>
      </c>
      <c r="K22" s="37"/>
      <c r="L22" s="144" t="str">
        <f>IFERROR(VLOOKUP(D22,DB!A:I,9,0),"")</f>
        <v/>
      </c>
    </row>
    <row r="23" spans="1:12" s="39" customFormat="1">
      <c r="A23" s="37"/>
      <c r="B23" s="144" t="str">
        <f>IFERROR(VLOOKUP(D23,DB!A:K,11,0),"")</f>
        <v/>
      </c>
      <c r="C23" s="37"/>
      <c r="D23" s="37"/>
      <c r="E23" s="37"/>
      <c r="F23" s="38"/>
      <c r="G23" s="145">
        <f ca="1">IFERROR(NOW()-F23,"")</f>
        <v>45987.787725347225</v>
      </c>
      <c r="H23" s="38"/>
      <c r="I23" s="144" t="str">
        <f>IFERROR(VLOOKUP(D23,DB!A:F,6,0),"")</f>
        <v/>
      </c>
      <c r="J23" s="144" t="str">
        <f>IFERROR(VLOOKUP(D23,DB!A:G,7,0),"")</f>
        <v/>
      </c>
      <c r="K23" s="37"/>
      <c r="L23" s="144" t="str">
        <f>IFERROR(VLOOKUP(D23,DB!A:I,9,0),"")</f>
        <v/>
      </c>
    </row>
    <row r="24" spans="1:12">
      <c r="A24" s="37"/>
      <c r="B24" s="144" t="str">
        <f>IFERROR(VLOOKUP(D24,DB!A:K,11,0),"")</f>
        <v/>
      </c>
      <c r="C24" s="37"/>
      <c r="D24" s="37"/>
      <c r="E24" s="37"/>
      <c r="F24" s="38"/>
      <c r="G24" s="145">
        <f ca="1">IFERROR(NOW()-F24,"")</f>
        <v>45987.787725347225</v>
      </c>
      <c r="H24" s="38"/>
      <c r="I24" s="144" t="str">
        <f>IFERROR(VLOOKUP(D24,DB!A:F,6,0),"")</f>
        <v/>
      </c>
      <c r="J24" s="144" t="str">
        <f>IFERROR(VLOOKUP(D24,DB!A:G,7,0),"")</f>
        <v/>
      </c>
      <c r="K24" s="37"/>
      <c r="L24" s="144" t="str">
        <f>IFERROR(VLOOKUP(D24,DB!A:I,9,0),"")</f>
        <v/>
      </c>
    </row>
    <row r="25" spans="1:12">
      <c r="A25" s="37"/>
      <c r="B25" s="144" t="str">
        <f>IFERROR(VLOOKUP(D25,DB!A:K,11,0),"")</f>
        <v/>
      </c>
      <c r="C25" s="37"/>
      <c r="D25" s="37"/>
      <c r="E25" s="37"/>
      <c r="F25" s="38"/>
      <c r="G25" s="145">
        <f ca="1">IFERROR(NOW()-F25,"")</f>
        <v>45987.787725347225</v>
      </c>
      <c r="H25" s="38"/>
      <c r="I25" s="144" t="str">
        <f>IFERROR(VLOOKUP(D25,DB!A:F,6,0),"")</f>
        <v/>
      </c>
      <c r="J25" s="144" t="str">
        <f>IFERROR(VLOOKUP(D25,DB!A:G,7,0),"")</f>
        <v/>
      </c>
      <c r="K25" s="37"/>
      <c r="L25" s="144" t="str">
        <f>IFERROR(VLOOKUP(D25,DB!A:I,9,0),"")</f>
        <v/>
      </c>
    </row>
    <row r="26" spans="1:12">
      <c r="A26" s="37"/>
      <c r="B26" s="144" t="str">
        <f>IFERROR(VLOOKUP(D26,DB!A:K,11,0),"")</f>
        <v/>
      </c>
      <c r="C26" s="37"/>
      <c r="D26" s="37"/>
      <c r="E26" s="37"/>
      <c r="F26" s="38"/>
      <c r="G26" s="145">
        <f ca="1">IFERROR(NOW()-F26,"")</f>
        <v>45987.787725347225</v>
      </c>
      <c r="H26" s="38"/>
      <c r="I26" s="144" t="str">
        <f>IFERROR(VLOOKUP(D26,DB!A:F,6,0),"")</f>
        <v/>
      </c>
      <c r="J26" s="144" t="str">
        <f>IFERROR(VLOOKUP(D26,DB!A:G,7,0),"")</f>
        <v/>
      </c>
      <c r="K26" s="37"/>
      <c r="L26" s="144" t="str">
        <f>IFERROR(VLOOKUP(D26,DB!A:I,9,0),"")</f>
        <v/>
      </c>
    </row>
    <row r="27" spans="1:12">
      <c r="A27" s="37"/>
      <c r="B27" s="144" t="str">
        <f>IFERROR(VLOOKUP(D27,DB!A:K,11,0),"")</f>
        <v/>
      </c>
      <c r="C27" s="37"/>
      <c r="D27" s="37"/>
      <c r="E27" s="37"/>
      <c r="F27" s="38"/>
      <c r="G27" s="145">
        <f ca="1">IFERROR(NOW()-F27,"")</f>
        <v>45987.787725347225</v>
      </c>
      <c r="H27" s="38"/>
      <c r="I27" s="144" t="str">
        <f>IFERROR(VLOOKUP(D27,DB!A:F,6,0),"")</f>
        <v/>
      </c>
      <c r="J27" s="144" t="str">
        <f>IFERROR(VLOOKUP(D27,DB!A:G,7,0),"")</f>
        <v/>
      </c>
      <c r="K27" s="37"/>
      <c r="L27" s="144" t="str">
        <f>IFERROR(VLOOKUP(D27,DB!A:I,9,0),"")</f>
        <v/>
      </c>
    </row>
    <row r="28" spans="1:12">
      <c r="A28" s="37"/>
      <c r="B28" s="144" t="str">
        <f>IFERROR(VLOOKUP(D28,DB!A:K,11,0),"")</f>
        <v/>
      </c>
      <c r="C28" s="37"/>
      <c r="D28" s="37"/>
      <c r="E28" s="37"/>
      <c r="F28" s="38"/>
      <c r="G28" s="145">
        <f ca="1">IFERROR(NOW()-F28,"")</f>
        <v>45987.787725347225</v>
      </c>
      <c r="H28" s="38"/>
      <c r="I28" s="144" t="str">
        <f>IFERROR(VLOOKUP(D28,DB!A:F,6,0),"")</f>
        <v/>
      </c>
      <c r="J28" s="144" t="str">
        <f>IFERROR(VLOOKUP(D28,DB!A:G,7,0),"")</f>
        <v/>
      </c>
      <c r="K28" s="37"/>
      <c r="L28" s="144" t="str">
        <f>IFERROR(VLOOKUP(D28,DB!A:I,9,0),"")</f>
        <v/>
      </c>
    </row>
    <row r="29" spans="1:12">
      <c r="A29" s="37"/>
      <c r="B29" s="144" t="str">
        <f>IFERROR(VLOOKUP(D29,DB!A:K,11,0),"")</f>
        <v/>
      </c>
      <c r="C29" s="37"/>
      <c r="D29" s="37"/>
      <c r="E29" s="37"/>
      <c r="F29" s="38"/>
      <c r="G29" s="145">
        <f ca="1">IFERROR(NOW()-F29,"")</f>
        <v>45987.787725347225</v>
      </c>
      <c r="H29" s="38"/>
      <c r="I29" s="144" t="str">
        <f>IFERROR(VLOOKUP(D29,DB!A:F,6,0),"")</f>
        <v/>
      </c>
      <c r="J29" s="144" t="str">
        <f>IFERROR(VLOOKUP(D29,DB!A:G,7,0),"")</f>
        <v/>
      </c>
      <c r="K29" s="37"/>
      <c r="L29" s="144" t="str">
        <f>IFERROR(VLOOKUP(D29,DB!A:I,9,0),"")</f>
        <v/>
      </c>
    </row>
    <row r="30" spans="1:12">
      <c r="A30" s="37"/>
      <c r="B30" s="144" t="str">
        <f>IFERROR(VLOOKUP(D30,DB!A:K,11,0),"")</f>
        <v/>
      </c>
      <c r="C30" s="37"/>
      <c r="D30" s="37"/>
      <c r="E30" s="37"/>
      <c r="F30" s="38"/>
      <c r="G30" s="145">
        <f ca="1">IFERROR(NOW()-F30,"")</f>
        <v>45987.787725347225</v>
      </c>
      <c r="H30" s="38"/>
      <c r="I30" s="144" t="str">
        <f>IFERROR(VLOOKUP(D30,DB!A:F,6,0),"")</f>
        <v/>
      </c>
      <c r="J30" s="144" t="str">
        <f>IFERROR(VLOOKUP(D30,DB!A:G,7,0),"")</f>
        <v/>
      </c>
      <c r="K30" s="37"/>
      <c r="L30" s="144" t="str">
        <f>IFERROR(VLOOKUP(D30,DB!A:I,9,0),"")</f>
        <v/>
      </c>
    </row>
    <row r="31" spans="1:12">
      <c r="A31" s="37"/>
      <c r="B31" s="144" t="str">
        <f>IFERROR(VLOOKUP(D31,DB!A:K,11,0),"")</f>
        <v/>
      </c>
      <c r="C31" s="37"/>
      <c r="D31" s="37"/>
      <c r="E31" s="37"/>
      <c r="F31" s="38"/>
      <c r="G31" s="145">
        <f ca="1">IFERROR(NOW()-F31,"")</f>
        <v>45987.787725347225</v>
      </c>
      <c r="H31" s="38"/>
      <c r="I31" s="144" t="str">
        <f>IFERROR(VLOOKUP(D31,DB!A:F,6,0),"")</f>
        <v/>
      </c>
      <c r="J31" s="144" t="str">
        <f>IFERROR(VLOOKUP(D31,DB!A:G,7,0),"")</f>
        <v/>
      </c>
      <c r="K31" s="37"/>
      <c r="L31" s="144" t="str">
        <f>IFERROR(VLOOKUP(D31,DB!A:I,9,0),"")</f>
        <v/>
      </c>
    </row>
    <row r="32" spans="1:12">
      <c r="A32" s="37"/>
      <c r="B32" s="144" t="str">
        <f>IFERROR(VLOOKUP(D32,DB!A:K,11,0),"")</f>
        <v/>
      </c>
      <c r="C32" s="37"/>
      <c r="D32" s="37"/>
      <c r="E32" s="37"/>
      <c r="F32" s="38"/>
      <c r="G32" s="145">
        <f ca="1">IFERROR(NOW()-F32,"")</f>
        <v>45987.787725347225</v>
      </c>
      <c r="H32" s="38"/>
      <c r="I32" s="144" t="str">
        <f>IFERROR(VLOOKUP(D32,DB!A:F,6,0),"")</f>
        <v/>
      </c>
      <c r="J32" s="144" t="str">
        <f>IFERROR(VLOOKUP(D32,DB!A:G,7,0),"")</f>
        <v/>
      </c>
      <c r="K32" s="37"/>
      <c r="L32" s="144" t="str">
        <f>IFERROR(VLOOKUP(D32,DB!A:I,9,0),"")</f>
        <v/>
      </c>
    </row>
    <row r="33" spans="1:12">
      <c r="A33" s="37"/>
      <c r="B33" s="144" t="str">
        <f>IFERROR(VLOOKUP(D33,DB!A:K,11,0),"")</f>
        <v/>
      </c>
      <c r="C33" s="37"/>
      <c r="D33" s="37"/>
      <c r="E33" s="37"/>
      <c r="F33" s="38"/>
      <c r="G33" s="145">
        <f ca="1">IFERROR(NOW()-F33,"")</f>
        <v>45987.787725347225</v>
      </c>
      <c r="H33" s="38"/>
      <c r="I33" s="144" t="str">
        <f>IFERROR(VLOOKUP(D33,DB!A:F,6,0),"")</f>
        <v/>
      </c>
      <c r="J33" s="144" t="str">
        <f>IFERROR(VLOOKUP(D33,DB!A:G,7,0),"")</f>
        <v/>
      </c>
      <c r="K33" s="37"/>
      <c r="L33" s="144" t="str">
        <f>IFERROR(VLOOKUP(D33,DB!A:I,9,0),"")</f>
        <v/>
      </c>
    </row>
    <row r="34" spans="1:12">
      <c r="A34" s="37"/>
      <c r="B34" s="144" t="str">
        <f>IFERROR(VLOOKUP(D34,DB!A:K,11,0),"")</f>
        <v/>
      </c>
      <c r="C34" s="37"/>
      <c r="D34" s="37"/>
      <c r="E34" s="37"/>
      <c r="F34" s="38"/>
      <c r="G34" s="145">
        <f ca="1">IFERROR(NOW()-F34,"")</f>
        <v>45987.787725347225</v>
      </c>
      <c r="H34" s="38"/>
      <c r="I34" s="144" t="str">
        <f>IFERROR(VLOOKUP(D34,DB!A:F,6,0),"")</f>
        <v/>
      </c>
      <c r="J34" s="144" t="str">
        <f>IFERROR(VLOOKUP(D34,DB!A:G,7,0),"")</f>
        <v/>
      </c>
      <c r="K34" s="37"/>
      <c r="L34" s="144" t="str">
        <f>IFERROR(VLOOKUP(D34,DB!A:I,9,0),"")</f>
        <v/>
      </c>
    </row>
    <row r="35" spans="1:12">
      <c r="A35" s="37"/>
      <c r="B35" s="144" t="str">
        <f>IFERROR(VLOOKUP(D35,DB!A:K,11,0),"")</f>
        <v/>
      </c>
      <c r="C35" s="37"/>
      <c r="D35" s="37"/>
      <c r="E35" s="37"/>
      <c r="F35" s="38"/>
      <c r="G35" s="145">
        <f ca="1">IFERROR(NOW()-F35,"")</f>
        <v>45987.787725347225</v>
      </c>
      <c r="H35" s="38"/>
      <c r="I35" s="144" t="str">
        <f>IFERROR(VLOOKUP(D35,DB!A:F,6,0),"")</f>
        <v/>
      </c>
      <c r="J35" s="144" t="str">
        <f>IFERROR(VLOOKUP(D35,DB!A:G,7,0),"")</f>
        <v/>
      </c>
      <c r="K35" s="37"/>
      <c r="L35" s="144" t="str">
        <f>IFERROR(VLOOKUP(D35,DB!A:I,9,0),"")</f>
        <v/>
      </c>
    </row>
    <row r="36" spans="1:12">
      <c r="A36" s="37"/>
      <c r="B36" s="144" t="str">
        <f>IFERROR(VLOOKUP(D36,DB!A:K,11,0),"")</f>
        <v/>
      </c>
      <c r="C36" s="37"/>
      <c r="D36" s="37"/>
      <c r="E36" s="37"/>
      <c r="F36" s="38"/>
      <c r="G36" s="145">
        <f ca="1">IFERROR(NOW()-F36,"")</f>
        <v>45987.787725347225</v>
      </c>
      <c r="H36" s="38"/>
      <c r="I36" s="144" t="str">
        <f>IFERROR(VLOOKUP(D36,DB!A:F,6,0),"")</f>
        <v/>
      </c>
      <c r="J36" s="144" t="str">
        <f>IFERROR(VLOOKUP(D36,DB!A:G,7,0),"")</f>
        <v/>
      </c>
      <c r="K36" s="37"/>
      <c r="L36" s="144" t="str">
        <f>IFERROR(VLOOKUP(D36,DB!A:I,9,0),"")</f>
        <v/>
      </c>
    </row>
    <row r="37" spans="1:12">
      <c r="A37" s="37"/>
      <c r="B37" s="144" t="str">
        <f>IFERROR(VLOOKUP(D37,DB!A:K,11,0),"")</f>
        <v/>
      </c>
      <c r="C37" s="37"/>
      <c r="D37" s="37"/>
      <c r="E37" s="37"/>
      <c r="F37" s="38"/>
      <c r="G37" s="145">
        <f ca="1">IFERROR(NOW()-F37,"")</f>
        <v>45987.787725347225</v>
      </c>
      <c r="H37" s="38"/>
      <c r="I37" s="144" t="str">
        <f>IFERROR(VLOOKUP(D37,DB!A:F,6,0),"")</f>
        <v/>
      </c>
      <c r="J37" s="144" t="str">
        <f>IFERROR(VLOOKUP(D37,DB!A:G,7,0),"")</f>
        <v/>
      </c>
      <c r="K37" s="37"/>
      <c r="L37" s="144" t="str">
        <f>IFERROR(VLOOKUP(D37,DB!A:I,9,0),"")</f>
        <v/>
      </c>
    </row>
    <row r="38" spans="1:12">
      <c r="A38" s="37"/>
      <c r="B38" s="144" t="str">
        <f>IFERROR(VLOOKUP(D38,DB!A:K,11,0),"")</f>
        <v/>
      </c>
      <c r="C38" s="37"/>
      <c r="D38" s="37"/>
      <c r="E38" s="37"/>
      <c r="F38" s="38"/>
      <c r="G38" s="145">
        <f ca="1">IFERROR(NOW()-F38,"")</f>
        <v>45987.787725347225</v>
      </c>
      <c r="H38" s="38"/>
      <c r="I38" s="144" t="str">
        <f>IFERROR(VLOOKUP(D38,DB!A:F,6,0),"")</f>
        <v/>
      </c>
      <c r="J38" s="144" t="str">
        <f>IFERROR(VLOOKUP(D38,DB!A:G,7,0),"")</f>
        <v/>
      </c>
      <c r="K38" s="37"/>
      <c r="L38" s="144" t="str">
        <f>IFERROR(VLOOKUP(D38,DB!A:I,9,0),"")</f>
        <v/>
      </c>
    </row>
    <row r="39" spans="1:12">
      <c r="A39" s="37"/>
      <c r="B39" s="144" t="str">
        <f>IFERROR(VLOOKUP(D39,DB!A:K,11,0),"")</f>
        <v/>
      </c>
      <c r="C39" s="37"/>
      <c r="D39" s="37"/>
      <c r="E39" s="37"/>
      <c r="F39" s="38"/>
      <c r="G39" s="145">
        <f ca="1">IFERROR(NOW()-F39,"")</f>
        <v>45987.787725347225</v>
      </c>
      <c r="H39" s="38"/>
      <c r="I39" s="144" t="str">
        <f>IFERROR(VLOOKUP(D39,DB!A:F,6,0),"")</f>
        <v/>
      </c>
      <c r="J39" s="144" t="str">
        <f>IFERROR(VLOOKUP(D39,DB!A:G,7,0),"")</f>
        <v/>
      </c>
      <c r="K39" s="37"/>
      <c r="L39" s="144" t="str">
        <f>IFERROR(VLOOKUP(D39,DB!A:I,9,0),"")</f>
        <v/>
      </c>
    </row>
    <row r="40" spans="1:12">
      <c r="A40" s="37"/>
      <c r="B40" s="144" t="str">
        <f>IFERROR(VLOOKUP(D40,DB!A:K,11,0),"")</f>
        <v/>
      </c>
      <c r="C40" s="37"/>
      <c r="D40" s="37"/>
      <c r="E40" s="37"/>
      <c r="F40" s="38"/>
      <c r="G40" s="145">
        <f ca="1">IFERROR(NOW()-F40,"")</f>
        <v>45987.787725347225</v>
      </c>
      <c r="H40" s="38"/>
      <c r="I40" s="144" t="str">
        <f>IFERROR(VLOOKUP(D40,DB!A:F,6,0),"")</f>
        <v/>
      </c>
      <c r="J40" s="144" t="str">
        <f>IFERROR(VLOOKUP(D40,DB!A:G,7,0),"")</f>
        <v/>
      </c>
      <c r="K40" s="37"/>
      <c r="L40" s="144" t="str">
        <f>IFERROR(VLOOKUP(D40,DB!A:I,9,0),"")</f>
        <v/>
      </c>
    </row>
    <row r="41" spans="1:12">
      <c r="A41" s="37"/>
      <c r="B41" s="144" t="str">
        <f>IFERROR(VLOOKUP(D41,DB!A:K,11,0),"")</f>
        <v/>
      </c>
      <c r="C41" s="37"/>
      <c r="D41" s="37"/>
      <c r="E41" s="37"/>
      <c r="F41" s="38"/>
      <c r="G41" s="145">
        <f ca="1">IFERROR(NOW()-F41,"")</f>
        <v>45987.787725347225</v>
      </c>
      <c r="H41" s="38"/>
      <c r="I41" s="144" t="str">
        <f>IFERROR(VLOOKUP(D41,DB!A:F,6,0),"")</f>
        <v/>
      </c>
      <c r="J41" s="144" t="str">
        <f>IFERROR(VLOOKUP(D41,DB!A:G,7,0),"")</f>
        <v/>
      </c>
      <c r="K41" s="37"/>
      <c r="L41" s="144" t="str">
        <f>IFERROR(VLOOKUP(D41,DB!A:I,9,0),"")</f>
        <v/>
      </c>
    </row>
    <row r="42" spans="1:12">
      <c r="A42" s="37"/>
      <c r="B42" s="144" t="str">
        <f>IFERROR(VLOOKUP(D42,DB!A:K,11,0),"")</f>
        <v/>
      </c>
      <c r="C42" s="37"/>
      <c r="D42" s="37"/>
      <c r="E42" s="37"/>
      <c r="F42" s="38"/>
      <c r="G42" s="145">
        <f ca="1">IFERROR(NOW()-F42,"")</f>
        <v>45987.787725347225</v>
      </c>
      <c r="H42" s="38"/>
      <c r="I42" s="144" t="str">
        <f>IFERROR(VLOOKUP(D42,DB!A:F,6,0),"")</f>
        <v/>
      </c>
      <c r="J42" s="144" t="str">
        <f>IFERROR(VLOOKUP(D42,DB!A:G,7,0),"")</f>
        <v/>
      </c>
      <c r="K42" s="37"/>
      <c r="L42" s="144"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tabSelected="1" workbookViewId="0">
      <selection activeCell="A2" sqref="A2:X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t="shared" ref="G2:G7" ca="1" si="0">IFERROR(NOW()-F2,"-")</f>
        <v>45987.787725115741</v>
      </c>
      <c r="H2"/>
      <c r="I2" s="124" t="str">
        <f>IFERROR(VLOOKUP(D2,DB!A:F,6,0),"")</f>
        <v/>
      </c>
      <c r="J2" s="146" t="str">
        <f>IFERROR(VLOOKUP(D2,DB!A:G,7,0),"")</f>
        <v/>
      </c>
      <c r="K2" s="127"/>
      <c r="L2" s="147" t="str">
        <f>IFERROR(VLOOKUP(D2,DB!A:I,9,0),"")</f>
        <v/>
      </c>
    </row>
    <row r="3" spans="1:16382" ht="31.5" customHeight="1">
      <c r="A3"/>
      <c r="B3" s="124" t="str">
        <f>IFERROR(VLOOKUP(D3,DB!A:K,11,0),"")</f>
        <v/>
      </c>
      <c r="C3" s="125"/>
      <c r="D3" s="124"/>
      <c r="E3" s="106"/>
      <c r="F3"/>
      <c r="G3" s="72">
        <f t="shared" ca="1" si="0"/>
        <v>45987.787725115741</v>
      </c>
      <c r="H3"/>
      <c r="I3" s="124" t="str">
        <f>IFERROR(VLOOKUP(D3,DB!A:F,6,0),"")</f>
        <v/>
      </c>
      <c r="J3" s="146" t="str">
        <f>IFERROR(VLOOKUP(D3,DB!A:G,7,0),"")</f>
        <v/>
      </c>
      <c r="K3" s="127"/>
      <c r="L3" s="147" t="str">
        <f>IFERROR(VLOOKUP(D3,DB!A:I,9,0),"")</f>
        <v/>
      </c>
    </row>
    <row r="4" spans="1:16382" ht="31.5" customHeight="1">
      <c r="A4"/>
      <c r="B4" s="124" t="str">
        <f>IFERROR(VLOOKUP(D4,DB!A:K,11,0),"")</f>
        <v/>
      </c>
      <c r="C4" s="125"/>
      <c r="D4" s="124"/>
      <c r="E4" s="106"/>
      <c r="F4"/>
      <c r="G4" s="72">
        <f t="shared" ca="1" si="0"/>
        <v>45987.787725115741</v>
      </c>
      <c r="H4"/>
      <c r="I4" s="124" t="str">
        <f>IFERROR(VLOOKUP(D4,DB!A:F,6,0),"")</f>
        <v/>
      </c>
      <c r="J4" s="146" t="str">
        <f>IFERROR(VLOOKUP(D4,DB!A:G,7,0),"")</f>
        <v/>
      </c>
      <c r="K4" s="127"/>
      <c r="L4" s="147" t="str">
        <f>IFERROR(VLOOKUP(D4,DB!A:I,9,0),"")</f>
        <v/>
      </c>
    </row>
    <row r="5" spans="1:16382" ht="31.5" customHeight="1">
      <c r="A5"/>
      <c r="B5" s="124" t="str">
        <f>IFERROR(VLOOKUP(D5,DB!A:K,11,0),"")</f>
        <v/>
      </c>
      <c r="C5" s="125"/>
      <c r="D5" s="124"/>
      <c r="E5" s="106"/>
      <c r="F5"/>
      <c r="G5" s="72">
        <f t="shared" ca="1" si="0"/>
        <v>45987.787725115741</v>
      </c>
      <c r="H5"/>
      <c r="I5" s="124" t="str">
        <f>IFERROR(VLOOKUP(D5,DB!A:F,6,0),"")</f>
        <v/>
      </c>
      <c r="J5" s="146" t="str">
        <f>IFERROR(VLOOKUP(D5,DB!A:G,7,0),"")</f>
        <v/>
      </c>
      <c r="K5" s="127"/>
      <c r="L5" s="147" t="str">
        <f>IFERROR(VLOOKUP(D5,DB!A:I,9,0),"")</f>
        <v/>
      </c>
    </row>
    <row r="6" spans="1:16382" ht="31.5" customHeight="1">
      <c r="A6"/>
      <c r="B6" s="124" t="str">
        <f>IFERROR(VLOOKUP(D6,DB!A:K,11,0),"")</f>
        <v/>
      </c>
      <c r="C6" s="125"/>
      <c r="D6" s="124"/>
      <c r="E6" s="106"/>
      <c r="F6"/>
      <c r="G6" s="72">
        <f t="shared" ca="1" si="0"/>
        <v>45987.787725347225</v>
      </c>
      <c r="H6"/>
      <c r="I6" s="124" t="str">
        <f>IFERROR(VLOOKUP(D6,DB!A:F,6,0),"")</f>
        <v/>
      </c>
      <c r="J6" s="146" t="str">
        <f>IFERROR(VLOOKUP(D6,DB!A:G,7,0),"")</f>
        <v/>
      </c>
      <c r="K6" s="127"/>
      <c r="L6" s="147" t="str">
        <f>IFERROR(VLOOKUP(D6,DB!A:I,9,0),"")</f>
        <v/>
      </c>
    </row>
    <row r="7" spans="1:16382" ht="31.5" customHeight="1">
      <c r="A7" s="123"/>
      <c r="B7" s="124" t="str">
        <f>IFERROR(VLOOKUP(D7,DB!A:K,11,0),"")</f>
        <v/>
      </c>
      <c r="C7" s="125"/>
      <c r="D7" s="124"/>
      <c r="E7" s="106"/>
      <c r="F7" s="126"/>
      <c r="G7" s="72">
        <f t="shared" ca="1" si="0"/>
        <v>45987.787725347225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45987.787725347225</v>
      </c>
      <c r="H8" s="126"/>
      <c r="I8" s="124" t="str">
        <f>IFERROR(VLOOKUP(D8,DB!A:F,6,0),"")</f>
        <v/>
      </c>
      <c r="J8" s="124" t="str">
        <f>IFERROR(VLOOKUP(D8,DB!A:G,7,0),"")</f>
        <v/>
      </c>
      <c r="K8" s="127" t="s">
        <v>39123</v>
      </c>
      <c r="L8" s="128" t="str">
        <f>IFERROR(VLOOKUP(D8,DB!A:I,9,0),"")</f>
        <v/>
      </c>
    </row>
    <row r="9" spans="1:16382" ht="31.5" customHeight="1">
      <c r="A9" s="123"/>
      <c r="B9" s="124" t="str">
        <f>IFERROR(VLOOKUP(D9,DB!A:K,11,0),"")</f>
        <v/>
      </c>
      <c r="C9" s="125"/>
      <c r="D9" s="124"/>
      <c r="E9" s="106"/>
      <c r="F9" s="126"/>
      <c r="G9" s="72">
        <f ca="1">IFERROR(NOW()-F9,"-")</f>
        <v>45987.787725347225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45987.787725347225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45987.787725347225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45987.787725347225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45987.787725347225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45987.787725347225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45987.787725347225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45987.787725347225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45987.787725347225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45987.787725347225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45987.787725347225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45987.787725347225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45987.787725347225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45987.787725347225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45987.787725347225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45987.787725347225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45987.787725347225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45987.787725347225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45987.787725347225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45987.787725347225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45987.787725347225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45987.787725347225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45987.787725347225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45987.787725347225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45987.787725347225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45987.787725347225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45987.787725347225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45987.787725347225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45987.787725347225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45987.787725347225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45987.787725347225</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45987.787725347225</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45987.787725347225</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2025-11-26T15:56:23Z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