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843" documentId="120_S{2AC9BD13-BADA-5192-A53E-5A8FF88502F6}" xr6:coauthVersionLast="47" xr6:coauthVersionMax="47" xr10:uidLastSave="{C39E2605-54C0-4680-AD36-25E288098E05}"/>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1" i="4" l="1"/>
  <c r="L32" i="4"/>
  <c r="L33" i="4"/>
  <c r="L34" i="4"/>
  <c r="J31" i="4"/>
  <c r="J32" i="4"/>
  <c r="J33" i="4"/>
  <c r="J34" i="4"/>
  <c r="I31" i="4"/>
  <c r="I32" i="4"/>
  <c r="I33" i="4"/>
  <c r="I34" i="4"/>
  <c r="G31" i="4"/>
  <c r="G32" i="4"/>
  <c r="G33" i="4"/>
  <c r="G34" i="4"/>
  <c r="B31" i="4"/>
  <c r="B32" i="4"/>
  <c r="B33" i="4"/>
  <c r="B34"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27" i="4"/>
  <c r="L28" i="4"/>
  <c r="L29" i="4"/>
  <c r="L30" i="4"/>
  <c r="J27" i="4"/>
  <c r="J28" i="4"/>
  <c r="J29" i="4"/>
  <c r="J30" i="4"/>
  <c r="I27" i="4"/>
  <c r="I28" i="4"/>
  <c r="I29" i="4"/>
  <c r="I30" i="4"/>
  <c r="B27" i="4"/>
  <c r="B28" i="4"/>
  <c r="B29" i="4"/>
  <c r="B3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L24" i="4"/>
  <c r="L25" i="4"/>
  <c r="L26" i="4"/>
  <c r="J24" i="4"/>
  <c r="J25" i="4"/>
  <c r="J26" i="4"/>
  <c r="I24" i="4"/>
  <c r="I25" i="4"/>
  <c r="I26" i="4"/>
  <c r="B24" i="4"/>
  <c r="B25" i="4"/>
  <c r="B26"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<sst xmlns="http://schemas.openxmlformats.org/spreadsheetml/2006/main" count="180273" uniqueCount="39119">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</sst>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164" fontId="8"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0" totalsRowShown="0" headerRowDxfId="31" dataDxfId="30" headerRowBorderDxfId="28" tableBorderDxfId="29">
  <autoFilter ref="A1:L2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310.83757905092352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45973.78600497685</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45973.78600497685</v>
      </c>
      <c r="H4" s="111"/>
      <c r="I4" s="109"/>
      <c r="J4" s="109"/>
      <c r="K4" s="113"/>
      <c r="L4" s="114" t="str">
        <f>IFERROR(VLOOKUP(#REF!,DB!A:I,9,0),"")</f>
        <v/>
      </c>
    </row>
    <row r="5" spans="1:15" ht="15" customHeight="1">
      <c r="A5" s="108"/>
      <c r="B5" s="109" t="str">
        <f>IFERROR(VLOOKUP(D5,DB!A:K,11,0),"")</f>
        <v/>
      </c>
      <c r="C5" s="109"/>
      <c r="D5" s="109"/>
      <c r="E5" s="110"/>
      <c r="F5" s="111"/>
      <c r="G5" s="112">
        <f t="shared" ca="1" si="0"/>
        <v>45973.78600497685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45973.78600497685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45973.78600497685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45973.78600497685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45973.78600497685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45973.78600497685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45973.78600497685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45973.78600497685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45973.78600497685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45973.78600497685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45973.78600497685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45973.78600497685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45973.78600497685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45973.78600497685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45973.78600497685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45973.78600497685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45973.78600497685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45973.78600497685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45973.78600497685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45973.78600497685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45973.78600497685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45973.78600497685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45973.78600497685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45973.78600497685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45973.78600497685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45973.78600497685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45973.78600497685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45973.78600497685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45973.78600497685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45973.78600497685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45973.78600497685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45973.78600497685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45973.78600497685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45973.78600497685</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45973.78600497685</v>
      </c>
      <c r="H39" s="120"/>
      <c r="I39" s="118" t="str">
        <f>IFERROR(VLOOKUP(D39,DB!A:F,6,0),"")</f>
        <v/>
      </c>
      <c r="J39" s="118" t="str">
        <f>IFERROR(VLOOKUP(D39,DB!A:G,7,0),"")</f>
        <v/>
      </c>
      <c r="K39" s="122"/>
      <c r="L39" s="123" t="str">
        <f>IFERROR(VLOOKUP(D39,DB!A:I,9,0),"")</f>
        <v/>
      </c>
    </row>
    <row r="40" spans="1:12" ht="15" customHeight="1">
      <c r="A40" s="157"/>
      <c r="B40" s="158" t="str">
        <f>IFERROR(VLOOKUP(D40,DB!A:K,11,0),"")</f>
        <v/>
      </c>
      <c r="C40" s="158"/>
      <c r="D40" s="158"/>
      <c r="E40" s="159"/>
      <c r="F40" s="154"/>
      <c r="G40" s="160">
        <f ca="1">IFERROR(NOW()-F40,"")</f>
        <v>45973.78600497685</v>
      </c>
      <c r="H40" s="154"/>
      <c r="I40" s="158" t="str">
        <f>IFERROR(VLOOKUP(D40,DB!A:F,6,0),"")</f>
        <v/>
      </c>
      <c r="J40" s="158" t="str">
        <f>IFERROR(VLOOKUP(D40,DB!A:G,7,0),"")</f>
        <v/>
      </c>
      <c r="K40" s="161"/>
      <c r="L40" s="162" t="str">
        <f>IFERROR(VLOOKUP(D40,DB!A:I,9,0),"")</f>
        <v/>
      </c>
    </row>
    <row r="41" spans="1:12" ht="15" customHeight="1">
      <c r="A41" s="157"/>
      <c r="B41" s="158" t="str">
        <f>IFERROR(VLOOKUP(D41,DB!A:K,11,0),"")</f>
        <v/>
      </c>
      <c r="C41" s="158"/>
      <c r="D41" s="158"/>
      <c r="E41" s="159"/>
      <c r="F41" s="154"/>
      <c r="G41" s="160">
        <f ca="1">IFERROR(NOW()-F41,"")</f>
        <v>45973.78600497685</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45973.78600497685</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45973.78600497685</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45973.78600497685</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45973.78600497685</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45973.78600497685</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45973.78600497685</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45973.78600497685</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45973.78600497685</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45973.78600497685</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45973.78600497685</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45973.78600497685</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45973.78600497685</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45973.78600497685</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45973.78600497685</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45973.78600497685</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45973.78600497685</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45973.78600497685</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45973.78600497685</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45973.78600497685</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45973.78600497685</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45973.78600497685</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45973.78600497685</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45973.78600497685</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45973.78600497685</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45973.78600497685</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45973.78600497685</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45973.78600497685</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45973.78600497685</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45973.78600497685</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45973.78600497685</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45973.78600497685</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45973.78600497685</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45973.78600497685</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45973.78600497685</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45973.78600497685</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45973.78600497685</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45973.78600497685</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45973.78600497685</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45973.78600497685</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45973.78600497685</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45973.78600497685</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45973.78600497685</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45973.78600497685</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45973.78600497685</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45973.78600497685</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45973.78600497685</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45973.78600497685</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45973.78600497685</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45973.78600497685</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45973.78600497685</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45973.78600497685</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45973.78600497685</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45973.78600497685</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45973.78600497685</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45973.78600497685</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45973.78600497685</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45973.78600497685</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45973.78600497685</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45973.78600497685</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45973.78600497685</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45973.78600497685</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45973.78600497685</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45973.78600497685</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45973.78600497685</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45973.78600497685</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45973.78600497685</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45973.78600497685</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45973.78600497685</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45973.78600497685</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45973.78600497685</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45973.78600497685</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45973.78600497685</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45973.78600497685</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45973.78600497685</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45973.78600497685</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45973.78600497685</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45973.78600497685</v>
      </c>
      <c r="H118" s="154"/>
      <c r="I118" s="158" t="str">
        <f>IFERROR(VLOOKUP(D118,DB!A:F,6,0),"")</f>
        <v/>
      </c>
      <c r="J118" s="158" t="str">
        <f>IFERROR(VLOOKUP(D118,DB!A:G,7,0),"")</f>
        <v/>
      </c>
      <c r="K118" s="161"/>
      <c r="L118" s="162" t="str">
        <f>IFERROR(VLOOKUP(D118,DB!A:I,9,0),"")</f>
        <v/>
      </c>
    </row>
    <row r="119" spans="1:12" ht="15" customHeight="1">
      <c r="A119" s="157"/>
      <c r="B119" s="158" t="str">
        <f>IFERROR(VLOOKUP(D119,DB!A:K,11,0),"")</f>
        <v/>
      </c>
      <c r="C119" s="158"/>
      <c r="D119" s="158"/>
      <c r="E119" s="159"/>
      <c r="F119" s="154"/>
      <c r="G119" s="160">
        <f ca="1">IFERROR(NOW()-F119,"")</f>
        <v>45973.78600497685</v>
      </c>
      <c r="H119" s="154"/>
      <c r="I119" s="158" t="str">
        <f>IFERROR(VLOOKUP(D119,DB!A:F,6,0),"")</f>
        <v/>
      </c>
      <c r="J119" s="158" t="str">
        <f>IFERROR(VLOOKUP(D119,DB!A:G,7,0),"")</f>
        <v/>
      </c>
      <c r="K119" s="161"/>
      <c r="L119" s="162" t="str">
        <f>IFERROR(VLOOKUP(D119,DB!A:I,9,0),"")</f>
        <v/>
      </c>
    </row>
  </sheetData>
  <customSheetViews>
    <customSheetView guid="{F6042A99-DD27-4453-835D-0834D95730CC}" filter="1" showAutoFilter="1">
      <pageMargins left="0" right="0" top="0" bottom="0" header="0" footer="0"/>
      <autoFilter ref="B1:M1" xr:uid="{035ABA32-2BB7-4919-B582-6CE94F40E7CB}"/>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tabSelected="1" workbookViewId="0">
      <selection activeCell="J11" sqref="J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148.78616701388819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45973.78600497685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45973.78600497685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45973.78600497685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R2</v>
      </c>
      <c r="C7" s="18"/>
      <c r="D7" s="18" t="s">
        <v>24239</v>
      </c>
      <c r="E7" s="103"/>
      <c r="F7" s="104"/>
      <c r="G7" s="105">
        <f t="shared" ca="1" si="2"/>
        <v>45973.78600497685</v>
      </c>
      <c r="H7" s="104"/>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45973.78600497685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45973.78600497685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45973.78600497685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45973.78600497685</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45973.78600497685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45973.78600497685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45973.78600497685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45973.78600497685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45973.78600497685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45973.78600497685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45973.78600497685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45973.78600497685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64" customFormat="1" ht="31.5" customHeight="1">
      <c r="A20" s="102"/>
      <c r="B20" s="18" t="str">
        <f>IFERROR(VLOOKUP(D20,DB!A:K,11,0),"")</f>
        <v/>
      </c>
      <c r="C20" s="18"/>
      <c r="D20" s="18"/>
      <c r="E20" s="103"/>
      <c r="F20" s="104"/>
      <c r="G20" s="105">
        <f ca="1">IFERROR(NOW()-F20,"-")</f>
        <v>45973.78600497685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45973.78600497685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45973.78600497685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45973.78600497685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45973.78600497685</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45973.78600497685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45973.78600497685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45973.78600497685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45973.78600497685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45973.78600497685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45973.78600497685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45973.78600497685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45973.78600497685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45973.78600497685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45973.78600497685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45973.78600497685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45973.78600497685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45973.78600497685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45973.78600497685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45973.78600497685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45973.78600497685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45973.78600497685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45973.78600497685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45973.78600497685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45973.78600497685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45973.78600497685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45973.78600497685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45973.78600497685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45973.78600497685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45973.78600497685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45973.78600497685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45973.78600497685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45973.78600497685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45973.78600497685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45973.78600497685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45973.78600497685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45973.78600497685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45973.78600497685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45973.78600497685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45973.78600497685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45973.78600497685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45973.78600497685</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45973.78600497685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45973.78600497685</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45973.78600497685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45973.78600497685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45973.78600497685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45973.78600497685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45973.78600497685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45973.78600497685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45973.78600497685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45973.78600497685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45973.78600497685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45973.78600497685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45973.78600497685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45973.78600497685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45973.78600497685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45973.78600497685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45973.78600497685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45973.78600497685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45973.78600497685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45973.78600497685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45973.78600497685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45973.78600497685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45973.78600497685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45973.78600497685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45973.78600497685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45973.78600497685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45973.78600497685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45973.78600497685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45973.78600497685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45973.78600497685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45973.78600497685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45973.78600497685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45973.78600497685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45973.78600497685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45973.78600497685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45973.78600497685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45973.78600497685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45973.78600497685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45973.78600497685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45973.78600497685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45973.78600497685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45973.78600497685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45973.78600497685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45973.78600497685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45973.78600497685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45973.78600497685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45973.78600497685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45973.78600497685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45973.78600497685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45973.78600497685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45973.78600497685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45973.78600497685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45973.78600497685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45973.78600497685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45973.78600497685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45973.78600497685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45973.78600497685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45973.78600497685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45973.78600497685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45973.78600497685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45973.78600497685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45973.78600497685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45973.78600497685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45973.78600497685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45973.78600497685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45973.78600497685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45973.78600497685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45973.78600497685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45973.78600497685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45973.78600497685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45973.78600497685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45973.78600497685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45973.78600497685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45973.78600497685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45973.78600497685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45973.78600497685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45973.78600497685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45973.78600497685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45973.78600497685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45973.78600497685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45973.78600497685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45973.78600497685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45973.78600497685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45973.78600497685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45973.78600497685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45973.78600497685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45973.78600497685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45973.78600497685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45973.78600497685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45973.78600497685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45973.78600497685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45973.78600497685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45973.78600497685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45973.78600497685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45973.78600497685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45973.78600497685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45973.78600497685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45973.78600497685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45973.78600497685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45973.78600497685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45973.78600497685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45973.78600497685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45973.78600497685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45973.78600497685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45973.78600497685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45973.78600497685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45973.78600497685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45973.78600497685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45973.78600497685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45973.78600497685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45973.78600497685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45973.78600497685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45973.78600497685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45973.78600497685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45973.78600497685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45973.78600497685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45973.78600497685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45973.78600497685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45973.78600497685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45973.78600497685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45973.78600497685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45973.78600497685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45973.78600497685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45973.78600497685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45973.78600497685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45973.78600497685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45973.78600497685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45973.78600497685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45973.78600497685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45973.78600497685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45973.78600497685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45973.78600497685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45973.78600497685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45973.78600497685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45973.78600497685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45973.78600497685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45973.78600497685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45973.78600497685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45973.78600497685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45973.78600497685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45973.78600497685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45973.78600497685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45973.78600497685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45973.78600497685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45973.78600497685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45973.78600497685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45973.78600497685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45973.78600497685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45973.78600497685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45973.78600497685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45973.78600497685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45973.78600497685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45973.78600497685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45973.78600497685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45973.78600497685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45973.78600497685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45973.78600497685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45973.78600497685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45973.78600497685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45973.78600497685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45973.78600497685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45973.78600497685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45973.78600497685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45973.78600497685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45973.78600497685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45973.78600497685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45973.78600497685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45973.78600497685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45973.78600497685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45973.78600497685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45973.78600497685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45973.78600497685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45973.78600497685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45973.78600497685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45973.78600497685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45973.78600497685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45973.78600497685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45973.78600497685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45973.78600497685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45973.78600497685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45973.78600497685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45973.78600497685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45973.78600497685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45973.78600497685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45973.78600497685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45973.78600497685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45973.78600497685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45973.78600497685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45973.78600497685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45973.78600497685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45973.78600497685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45973.78600497685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45973.78600497685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45973.78600497685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45973.78600497685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45973.78600497685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45973.78600497685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45973.78600497685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45973.78600497685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45973.78600497685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45973.78600497685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45973.78600497685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45973.78600497685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45973.78600497685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45973.78600497685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45973.78600497685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45973.78600497685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45973.78600497685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45973.78600497685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45973.78600497685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45973.78600497685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45973.78600497685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45973.78600497685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45973.78600497685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45973.78600497685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45973.78600497685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45973.78600497685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45973.78600497685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45973.78600497685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45973.78600497685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45973.78600497685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45973.78600497685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45973.78600497685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45973.78600497685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45973.78600497685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45973.78600497685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45973.78600497685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45973.78600497685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45973.78600497685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45973.78600497685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45973.78600497685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45973.78600497685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45973.78600497685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45973.78600497685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45973.78600497685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45973.78600497685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45973.78600497685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45973.78600497685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45973.78600497685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45973.78600497685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45973.78600497685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45973.78600497685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45973.78600497685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45973.78600497685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45973.78600497685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45973.78600497685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45973.78600497685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45973.78600497685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45973.78600497685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45973.78600497685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45973.78600497685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45973.78600497685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45973.78600497685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45973.78600497685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45973.78600497685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45973.78600497685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45973.78600497685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45973.78600497685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45973.78600497685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45973.78600497685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45973.78600497685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45973.78600497685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45973.78600497685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45973.78600497685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45973.78600497685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45973.78600497685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45973.78600497685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45973.78600497685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45973.78600497685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45973.78600497685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45973.78600497685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45973.78600497685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45973.78600497685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45973.78600497685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45973.78600497685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45973.78600497685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45973.78600497685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45973.78600497685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45973.78600497685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45973.78600497685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45973.78600497685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45973.78600497685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45973.78600497685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45973.78600497685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45973.78600497685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45973.78600497685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45973.78600497685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45973.78600497685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45973.78600497685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45973.78600497685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45973.78600497685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45973.78600497685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45973.78600497685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45973.78600497685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45973.78600497685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45973.78600497685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45973.78600497685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45973.78600497685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45973.78600497685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45973.78600497685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45973.78600497685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45973.78600497685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45973.78600497685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45973.78600497685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45973.78600497685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45973.78600497685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45973.78600497685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45973.78600497685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45973.78600497685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45973.78600497685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45973.78600497685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45973.78600497685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45973.78600497685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45973.78600497685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45973.78600497685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45973.78600497685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45973.78600497685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45973.78600497685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45973.78600497685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45973.78600497685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45973.78600497685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45973.78600497685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45973.78600497685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45973.78600497685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45973.78600497685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45973.78600497685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45973.78600497685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45973.78600497685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45973.78600497685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45973.78600497685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45973.78600497685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45973.78600497685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45973.78600497685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45973.78600497685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45973.78600497685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45973.78600497685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45973.78600497685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45973.78600497685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45973.78600497685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45973.78600497685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45973.78600497685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45973.78600497685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45973.78600497685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45973.78600497685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45973.78600497685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45973.78600497685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45973.78600497685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45973.78600497685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45973.78600497685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45973.78600497685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45973.78600497685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45973.78600497685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45973.78600497685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45973.78600497685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45973.78600497685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45973.78600497685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45973.78600497685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45973.78600497685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45973.78600497685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45973.78600497685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45973.78600497685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45973.78600497685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45973.78600497685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45973.78600497685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45973.78600497685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45973.78600497685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45973.78600497685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45973.78600497685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45973.78600497685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45973.78600497685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45973.78600497685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45973.78600497685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45973.78600497685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45973.78600497685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45973.78600497685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45973.78600497685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45973.78600497685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45973.78600497685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45973.78600497685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45973.78600497685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45973.78600497685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45973.78600497685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45973.78600497685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45973.78600497685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45973.78600497685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45973.78600497685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45973.78600497685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45973.78600497685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45973.78600497685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45973.78600497685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45973.78600497685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45973.78600497685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45973.78600497685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45973.78600497685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45973.78600497685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45973.78600497685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45973.78600497685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45973.78600497685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45973.78600497685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45973.78600497685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45973.78600497685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45973.78600497685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45973.78600497685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45973.78600497685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45973.78600497685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45973.78600497685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45973.78600497685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45973.78600497685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45973.78600497685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45973.78600497685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45973.78600497685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45973.78600497685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45973.78600497685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45973.78600497685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45973.78600497685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45973.78600497685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45973.78600497685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45973.78600497685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45973.78600497685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45973.78600497685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45973.78600497685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45973.78600497685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45973.78600497685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45973.78600497685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45973.78600497685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45973.78600497685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45973.78600497685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45973.78600497685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45973.78600497685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45973.78600497685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45973.78600497685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45973.78600497685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45973.78600497685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45973.78600497685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45973.78600497685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45973.78600497685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45973.78600497685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45973.78600497685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45973.78600497685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45973.78600497685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45973.78600497685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45973.78600497685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45973.78600497685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45973.78600497685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45973.78600497685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45973.78600497685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45973.78600497685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45973.78600497685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45973.78600497685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45973.78600497685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45973.78600497685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45973.78600497685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45973.78600497685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45973.78600497685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45973.78600497685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45973.78600497685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45973.78600497685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45973.78600497685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45973.78600497685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45973.78600497685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45973.78600497685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45973.78600497685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45973.78600497685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45973.78600497685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45973.78600497685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45973.78600497685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45973.78600497685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45973.78600497685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45973.78600497685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45973.78600497685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45973.78600497685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45973.78600497685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45973.78600497685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45973.78600497685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45973.78600497685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45973.78600497685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45973.78600497685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45973.78600497685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45973.78600497685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45973.78600497685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45973.78600497685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45973.78600497685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45973.78600497685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45973.78600497685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45973.78600497685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45973.78600497685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45973.78600497685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45973.78600497685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45973.78600497685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45973.78600497685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45973.78600497685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45973.78600497685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45973.78600497685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45973.78600497685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45973.78600497685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45973.78600497685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45973.78600497685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45973.78600497685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45973.78600497685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45973.78600497685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45973.78600497685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45973.78600497685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45973.78600497685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45973.78600497685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45973.78600497685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45973.78600497685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45973.78600497685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45973.78600497685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45973.78600497685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45973.78600497685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45973.78600497685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45973.78600497685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45973.78600497685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45973.78600497685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45973.78600497685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45973.78600497685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45973.78600497685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45973.78600497685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45973.78600497685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45973.78600497685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45973.78600497685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45973.78600497685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45973.78600497685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45973.78600497685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45973.78600497685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45973.78600497685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45973.78600497685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45973.78600497685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45973.78600497685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45973.78600497685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45973.78600497685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45973.78600497685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45973.78600497685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45973.78600497685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45973.78600497685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45973.78600497685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45973.78600497685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45973.78600497685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45973.78600497685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45973.78600497685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45973.78600497685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45973.78600497685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45973.78600497685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45973.78600497685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45973.78600497685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45973.78600497685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45973.78600497685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45973.78600497685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45973.78600497685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45973.78600497685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45973.78600497685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45973.78600497685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45973.78600497685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45973.78600497685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45973.78600497685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45973.78600497685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45973.78600497685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45973.78600497685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45973.78600497685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45973.78600497685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45973.78600497685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45973.78600497685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45973.78600497685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45973.78600497685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45973.78600497685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45973.78600497685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45973.78600497685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45973.78600497685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45973.78600497685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45973.78600497685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45973.78600497685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45973.78600497685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45973.78600497685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45973.78600497685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45973.78600497685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45973.78600497685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45973.78600497685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45973.78600497685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45973.78600497685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45973.78600497685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45973.78600497685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45973.78600497685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45973.78600497685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45973.78600497685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45973.78600497685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45973.78600497685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45973.78600497685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45973.78600497685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45973.78600497685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45973.78600497685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45973.78600497685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45973.78600497685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45973.78600497685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45973.78600497685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45973.78600497685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45973.78600497685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45973.78600497685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45973.78600497685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45973.78600497685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45973.78600497685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45973.78600497685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45973.78600497685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45973.78600497685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45973.78600497685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45973.78600497685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45973.78600497685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45973.78600497685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45973.78600497685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45973.78600497685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45973.78600497685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45973.78600497685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45973.78600497685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45973.78600497685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45973.78600497685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45973.78600497685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45973.78600497685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45973.78600497685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45973.78600497685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45973.78600497685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45973.78600497685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45973.78600497685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45973.78600497685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45973.78600497685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45973.78600497685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45973.78600497685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45973.78600497685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45973.78600497685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45973.78600497685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45973.78600497685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45973.78600497685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45973.78600497685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45973.78600497685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45973.78600497685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45973.78600497685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45973.78600497685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45973.78600497685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45973.78600497685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45973.78600497685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45973.78600497685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45973.78600497685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45973.78600497685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45973.78600497685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45973.78600497685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45973.78600497685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45973.78600497685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45973.78600497685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45973.78600497685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45973.78600497685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45973.78600497685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45973.78600497685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45973.78600497685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45973.78600497685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45973.78600497685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45973.78600497685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45973.78600497685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45973.78600497685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45973.78600497685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45973.78600497685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45973.78600497685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45973.78600497685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45973.78600497685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45973.78600497685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45973.78600497685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45973.78600497685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45973.78600497685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45973.78600497685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45973.78600497685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45973.78600497685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45973.78600497685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45973.78600497685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45973.78600497685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45973.78600497685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45973.78600497685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45973.78600497685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45973.78600497685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45973.78600497685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45973.78600497685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45973.78600497685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45973.78600497685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45973.78600497685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45973.78600497685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45973.78600497685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45973.78600497685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45973.78600497685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45973.78600497685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45973.78600497685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45973.78600497685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45973.78600497685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45973.78600497685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45973.78600497685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45973.78600497685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45973.78600497685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45973.78600497685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45973.78600497685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45973.78600497685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45973.78600497685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45973.78600497685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45973.78600497685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45973.78600497685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45973.78600497685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45973.78600497685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45973.78600497685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45973.78600497685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45973.78600497685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45973.78600497685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45973.78600497685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45973.78600497685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45973.78600497685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45973.78600497685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45973.78600497685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45973.78600497685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45973.78600497685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45973.78600497685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45973.78600497685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45973.78600497685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45973.78600497685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45973.78600497685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45973.78600497685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45973.78600497685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45973.78600497685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45973.78600497685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45973.78600497685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45973.78600497685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45973.78600497685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45973.78600497685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45973.78600497685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45973.78600497685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45973.78600497685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45973.78600497685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45973.78600497685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45973.78600497685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45973.78600497685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45973.78600497685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45973.78600497685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45973.78600497685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45973.78600497685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45973.78600497685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45973.78600497685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45973.78600497685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45973.78600497685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45973.78600497685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45973.78600497685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45973.78600497685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45973.78600497685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45973.78600497685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45973.78600497685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45973.78600497685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45973.78600497685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45973.78600497685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45973.78600497685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45973.78600497685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45973.78600497685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45973.786005208334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45973.786005208334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45973.786005208334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45973.786005208334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45973.786005208334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45973.786005208334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45973.786005208334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45973.786005208334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45973.786005208334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45973.786005208334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45973.786005208334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45973.786005208334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45973.786005208334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45973.786005208334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45973.786005208334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45973.786005208334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45973.786005208334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45973.786005208334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45973.786005208334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45973.786005208334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45973.786005208334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45973.786005208334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45973.786005208334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45973.786005208334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45973.786005208334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45973.786005208334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45973.786005208334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45973.786005208334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45973.786005208334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45973.786005208334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45973.786005208334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45973.786005208334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45973.786005208334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45973.786005208334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45973.786005208334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45973.786005208334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45973.786005208334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45973.786005208334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45973.786005208334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45973.786005208334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45973.786005208334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45973.786005208334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45973.786005208334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45973.786005208334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45973.786005208334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45973.786005208334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45973.786005208334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45973.786005208334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45973.786005208334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45973.786005208334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45973.786005208334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45973.786005208334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45973.786005208334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45973.786005208334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45973.786005208334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45973.786005208334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45973.786005208334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45973.786005208334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45973.786005208334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45973.786005208334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45973.786005208334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45973.786005208334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45973.786005208334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45973.786005208334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45973.786005208334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45973.786005208334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45973.786005208334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45973.786005208334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45973.786005208334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45973.786005208334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45973.786005208334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45973.786005208334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45973.786005208334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45973.786005208334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45973.786005208334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45973.786005208334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45973.786005208334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45973.786005208334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45973.786005208334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45973.786005208334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45973.786005208334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45973.786005208334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45973.786005208334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45973.786005208334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45973.786005208334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45973.786005208334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45973.786005208334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45973.786005208334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45973.786005208334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45973.786005208334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45973.786005208334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45973.786005208334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45973.786005208334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45973.786005208334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45973.786005208334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45973.786005208334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45973.786005208334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45973.786005208334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45973.786005208334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45973.786005208334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45973.786005208334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45973.786005208334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45973.786005208334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45973.786005208334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45973.786005208334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45973.786005208334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45973.786005208334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45973.786005208334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45973.786005208334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45973.786005208334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45973.786005208334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45973.786005208334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45973.786005208334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45973.786005208334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45973.786005208334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45973.786005208334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45973.786005208334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45973.786005208334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45973.786005208334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45973.786005208334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45973.786005208334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45973.786005208334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45973.786005208334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45973.786005208334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45973.786005208334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45973.786005208334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45973.786005208334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45973.786005208334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45973.786005208334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45973.786005208334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45973.786005208334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45973.786005208334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45973.786005208334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45973.786005208334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45973.786005208334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45973.786005208334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45973.786005208334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45973.786005208334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45973.786005208334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45973.786005208334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45973.786005208334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45973.786005208334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45973.786005208334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45973.786005208334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45973.786005208334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45973.786005208334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45973.786005208334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45973.786005208334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45973.786005208334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45973.786005208334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45973.786005208334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45973.786005208334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45973.786005208334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45973.786005208334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45973.786005208334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45973.786005208334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45973.786005208334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45973.786005208334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45973.786005208334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45973.786005208334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45973.786005208334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45973.786005208334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45973.786005208334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45973.786005208334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45973.786005208334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45973.786005208334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45973.786005208334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45973.786005208334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45973.786005208334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45973.786005208334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45973.786005208334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45973.786005208334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45973.786005208334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45973.786005208334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45973.786005208334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45973.786005208334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45973.786005208334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45973.786005208334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45973.786005208334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45973.786005208334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45973.786005208334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45973.786005208334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45973.786005208334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45973.786005208334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45973.786005208334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45973.786005208334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45973.786005208334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45973.786005208334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45973.786005208334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45973.786005208334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45973.786005208334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45973.786005208334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45973.786005208334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45973.786005208334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45973.786005208334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45973.786005208334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45973.786005208334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45973.786005208334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45973.786005208334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45973.786005208334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45973.786005208334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45973.786005208334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45973.786005208334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45973.786005208334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45973.786005208334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45973.786005208334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45973.786005208334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45973.786005208334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45973.786005208334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45973.786005208334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45973.786005208334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45973.786005208334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45973.786005208334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45973.786005208334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45973.786005208334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45973.786005208334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45973.786005208334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45973.786005208334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45973.786005208334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45973.786005208334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45973.786005208334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45973.786005208334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45973.786005208334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45973.786005208334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45973.786005208334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45973.786005208334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45973.786005208334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45973.786005208334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45973.786005208334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45973.786005208334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45973.786005208334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45973.786005208334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45973.786005208334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45973.786005208334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45973.786005208334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45973.786005208334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45973.786005208334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45973.786005208334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45973.786005208334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45973.786005208334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45973.786005208334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45973.786005208334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45973.786005208334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45973.786005208334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45973.786005208334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45973.786005208334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45973.786005208334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45973.786005208334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45973.786005208334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45973.786005208334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45973.786005208334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45973.786005208334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45973.786005208334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45973.786005208334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45973.786005208334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45973.786005208334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45973.786005208334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45973.786005208334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45973.786005208334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45973.786005208334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45973.786005208334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45973.786005208334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45973.786005208334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45973.786005208334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45973.786005208334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45973.786005208334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45973.786005208334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45973.786005208334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45973.786005208334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45973.786005208334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45973.786005208334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45973.786005208334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45973.786005208334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45973.786005208334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45973.786005208334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45973.786005208334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45973.786005208334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45973.786005208334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45973.786005208334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45973.786005208334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45973.786005208334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45973.786005208334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45973.786005208334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45973.786005208334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45973.786005208334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45973.786005208334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45973.786005208334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45973.786005208334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45973.786005208334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45973.786005208334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45973.786005208334</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D5" sqref="D5: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270.30528738425346</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45973.78600497685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45973.78600497685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45973.78600497685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45973.78600497685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45973.78600497685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45973.78600497685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45973.78600497685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45973.78600497685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45973.78600497685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45973.78600497685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45973.78600497685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45973.78600497685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45973.78600497685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45973.78600497685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45973.78600497685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45973.78600497685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45973.78600497685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45973.78600497685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45973.78600497685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45973.78600497685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45973.78600497685</v>
      </c>
      <c r="H23" s="96"/>
      <c r="I23" s="135" t="str">
        <f>IFERROR(VLOOKUP(D23,DB!A:F,6,0),"")</f>
        <v/>
      </c>
      <c r="J23" s="135" t="str">
        <f>IFERROR(VLOOKUP(D23,DB!A:G,7,0),"")</f>
        <v/>
      </c>
      <c r="K23" s="98"/>
      <c r="L23" s="92" t="str">
        <f>IFERROR(VLOOKUP(D23,DB!A:I,9,0),"")</f>
        <v/>
      </c>
    </row>
    <row r="24" spans="1:12" ht="15" customHeight="1">
      <c r="A24" s="149"/>
      <c r="B24" s="149" t="str">
        <f>IFERROR(VLOOKUP(D24,DB!A:K,11,0),"")</f>
        <v/>
      </c>
      <c r="C24" s="150"/>
      <c r="D24" s="151"/>
      <c r="E24" s="95"/>
      <c r="F24" s="152"/>
      <c r="G24" s="97">
        <f ca="1">IFERROR(NOW()-F24,"")</f>
        <v>45973.78600497685</v>
      </c>
      <c r="H24" s="152"/>
      <c r="I24" s="149" t="str">
        <f>IFERROR(VLOOKUP(D24,DB!A:F,6,0),"")</f>
        <v/>
      </c>
      <c r="J24" s="149" t="str">
        <f>IFERROR(VLOOKUP(D24,DB!A:G,7,0),"")</f>
        <v/>
      </c>
      <c r="K24" s="153"/>
      <c r="L24" s="151" t="str">
        <f>IFERROR(VLOOKUP(D24,DB!A:I,9,0),"")</f>
        <v/>
      </c>
    </row>
    <row r="25" spans="1:12" ht="15" customHeight="1">
      <c r="A25" s="149"/>
      <c r="B25" s="149" t="str">
        <f>IFERROR(VLOOKUP(D25,DB!A:K,11,0),"")</f>
        <v/>
      </c>
      <c r="C25" s="150"/>
      <c r="D25" s="151"/>
      <c r="E25" s="95"/>
      <c r="F25" s="152"/>
      <c r="G25" s="97">
        <f ca="1">IFERROR(NOW()-F25,"")</f>
        <v>45973.78600497685</v>
      </c>
      <c r="H25" s="152"/>
      <c r="I25" s="149" t="str">
        <f>IFERROR(VLOOKUP(D25,DB!A:F,6,0),"")</f>
        <v/>
      </c>
      <c r="J25" s="149" t="str">
        <f>IFERROR(VLOOKUP(D25,DB!A:G,7,0),"")</f>
        <v/>
      </c>
      <c r="K25" s="153"/>
      <c r="L25" s="151" t="str">
        <f>IFERROR(VLOOKUP(D25,DB!A:I,9,0),"")</f>
        <v/>
      </c>
    </row>
    <row r="26" spans="1:12" ht="15" customHeight="1">
      <c r="A26" s="149"/>
      <c r="B26" s="149" t="str">
        <f>IFERROR(VLOOKUP(D26,DB!A:K,11,0),"")</f>
        <v/>
      </c>
      <c r="C26" s="150"/>
      <c r="D26" s="151"/>
      <c r="E26" s="95"/>
      <c r="F26" s="152"/>
      <c r="G26" s="97">
        <f ca="1">IFERROR(NOW()-F26,"")</f>
        <v>45973.78600497685</v>
      </c>
      <c r="H26" s="152"/>
      <c r="I26" s="149" t="str">
        <f>IFERROR(VLOOKUP(D26,DB!A:F,6,0),"")</f>
        <v/>
      </c>
      <c r="J26" s="149" t="str">
        <f>IFERROR(VLOOKUP(D26,DB!A:G,7,0),"")</f>
        <v/>
      </c>
      <c r="K26" s="153"/>
      <c r="L26" s="151" t="str">
        <f>IFERROR(VLOOKUP(D26,DB!A:I,9,0),"")</f>
        <v/>
      </c>
    </row>
    <row r="27" spans="1:12" ht="15" customHeight="1">
      <c r="A27" s="149"/>
      <c r="B27" s="149" t="str">
        <f>IFERROR(VLOOKUP(D27,DB!A:K,11,0),"")</f>
        <v/>
      </c>
      <c r="C27" s="150"/>
      <c r="D27" s="151"/>
      <c r="E27" s="95"/>
      <c r="F27" s="152"/>
      <c r="G27" s="97">
        <f ca="1">IFERROR(NOW()-F27,"")</f>
        <v>45973.78600497685</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45973.78600497685</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45973.78600497685</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45973.78600497685</v>
      </c>
      <c r="H30" s="152"/>
      <c r="I30" s="149" t="str">
        <f>IFERROR(VLOOKUP(D30,DB!A:F,6,0),"")</f>
        <v/>
      </c>
      <c r="J30" s="149" t="str">
        <f>IFERROR(VLOOKUP(D30,DB!A:G,7,0),"")</f>
        <v/>
      </c>
      <c r="K30" s="153"/>
      <c r="L30" s="151" t="str">
        <f>IFERROR(VLOOKUP(D30,DB!A:I,9,0),"")</f>
        <v/>
      </c>
    </row>
    <row r="31" spans="1:12" ht="15" customHeight="1">
      <c r="A31" s="149"/>
      <c r="B31" s="149" t="str">
        <f>IFERROR(VLOOKUP(D31,DB!A:K,11,0),"")</f>
        <v/>
      </c>
      <c r="C31" s="150"/>
      <c r="D31" s="151"/>
      <c r="E31" s="95"/>
      <c r="F31" s="152"/>
      <c r="G31" s="165">
        <f ca="1">IFERROR(NOW()-F31,"")</f>
        <v>45973.78600497685</v>
      </c>
      <c r="H31" s="152"/>
      <c r="I31" s="149" t="str">
        <f>IFERROR(VLOOKUP(D31,DB!A:F,6,0),"")</f>
        <v/>
      </c>
      <c r="J31" s="149" t="str">
        <f>IFERROR(VLOOKUP(D31,DB!A:G,7,0),"")</f>
        <v/>
      </c>
      <c r="K31" s="153"/>
      <c r="L31" s="151" t="str">
        <f>IFERROR(VLOOKUP(D31,DB!A:I,9,0),"")</f>
        <v/>
      </c>
    </row>
    <row r="32" spans="1:12" ht="15" customHeight="1">
      <c r="A32" s="149"/>
      <c r="B32" s="149" t="str">
        <f>IFERROR(VLOOKUP(D32,DB!A:K,11,0),"")</f>
        <v/>
      </c>
      <c r="C32" s="150"/>
      <c r="D32" s="151"/>
      <c r="E32" s="95"/>
      <c r="F32" s="152"/>
      <c r="G32" s="165">
        <f ca="1">IFERROR(NOW()-F32,"")</f>
        <v>45973.78600497685</v>
      </c>
      <c r="H32" s="152"/>
      <c r="I32" s="149" t="str">
        <f>IFERROR(VLOOKUP(D32,DB!A:F,6,0),"")</f>
        <v/>
      </c>
      <c r="J32" s="149" t="str">
        <f>IFERROR(VLOOKUP(D32,DB!A:G,7,0),"")</f>
        <v/>
      </c>
      <c r="K32" s="153"/>
      <c r="L32" s="151" t="str">
        <f>IFERROR(VLOOKUP(D32,DB!A:I,9,0),"")</f>
        <v/>
      </c>
    </row>
    <row r="33" spans="1:12" ht="15" customHeight="1">
      <c r="A33" s="149"/>
      <c r="B33" s="149" t="str">
        <f>IFERROR(VLOOKUP(D33,DB!A:K,11,0),"")</f>
        <v/>
      </c>
      <c r="C33" s="150"/>
      <c r="D33" s="151"/>
      <c r="E33" s="95"/>
      <c r="F33" s="152"/>
      <c r="G33" s="165">
        <f ca="1">IFERROR(NOW()-F33,"")</f>
        <v>45973.78600497685</v>
      </c>
      <c r="H33" s="152"/>
      <c r="I33" s="149" t="str">
        <f>IFERROR(VLOOKUP(D33,DB!A:F,6,0),"")</f>
        <v/>
      </c>
      <c r="J33" s="149" t="str">
        <f>IFERROR(VLOOKUP(D33,DB!A:G,7,0),"")</f>
        <v/>
      </c>
      <c r="K33" s="153"/>
      <c r="L33" s="151" t="str">
        <f>IFERROR(VLOOKUP(D33,DB!A:I,9,0),"")</f>
        <v/>
      </c>
    </row>
    <row r="34" spans="1:12" ht="15" customHeight="1">
      <c r="A34" s="149"/>
      <c r="B34" s="149" t="str">
        <f>IFERROR(VLOOKUP(D34,DB!A:K,11,0),"")</f>
        <v/>
      </c>
      <c r="C34" s="150"/>
      <c r="D34" s="151"/>
      <c r="E34" s="95"/>
      <c r="F34" s="152"/>
      <c r="G34" s="165">
        <f ca="1">IFERROR(NOW()-F34,"")</f>
        <v>45973.78600497685</v>
      </c>
      <c r="H34" s="152"/>
      <c r="I34" s="149" t="str">
        <f>IFERROR(VLOOKUP(D34,DB!A:F,6,0),"")</f>
        <v/>
      </c>
      <c r="J34" s="149" t="str">
        <f>IFERROR(VLOOKUP(D34,DB!A:G,7,0),"")</f>
        <v/>
      </c>
      <c r="K34" s="153"/>
      <c r="L34" s="151"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0"/>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81.953944791661343</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39102</v>
      </c>
      <c r="F3" s="38">
        <v>45926.188877314817</v>
      </c>
      <c r="G3" s="116">
        <f t="shared" ref="G3" ca="1" si="0">IFERROR(NOW()-F3,"")</f>
        <v>47.597127662033017</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39102</v>
      </c>
      <c r="F4" s="125">
        <v>45948.661111111112</v>
      </c>
      <c r="G4" s="126">
        <f t="shared" ref="G4:G19" ca="1" si="1">IFERROR(NOW()-F4,"")</f>
        <v>25.124893865737249</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4"/>
      <c r="G6" s="126">
        <f t="shared" ca="1" si="1"/>
        <v>45973.78600497685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45973.78600497685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45973.78600497685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45973.78600497685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45973.78600497685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45973.78600497685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45973.78600497685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45973.78600497685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45973.78600497685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45973.78600497685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45973.78600497685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45973.78600497685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45973.78600497685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45973.78600497685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ref="G20:G83" ca="1" si="2">IFERROR(NOW()-F20,"")</f>
        <v>45973.78600497685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45973.78600497685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45973.78600497685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45973.78600497685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45973.78600497685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45973.78600497685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45973.78600497685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45973.78600497685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45973.78600497685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45973.78600497685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45973.78600497685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45973.78600497685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45973.78600497685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45973.78600497685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45973.78600497685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45973.78600497685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45973.78600497685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45973.78600497685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45973.78600497685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45973.78600497685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45973.78600497685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45973.78600497685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45973.78600497685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45973.78600497685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45973.78600497685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45973.78600497685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45973.78600497685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45973.78600497685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45973.78600497685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45973.78600497685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45973.78600497685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45973.78600497685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45973.78600497685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45973.78600497685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45973.78600497685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45973.78600497685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45973.78600497685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45973.78600497685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45973.78600497685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45973.78600497685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45973.78600497685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45973.78600497685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45973.78600497685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45973.78600497685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45973.78600497685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45973.78600497685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45973.78600497685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45973.78600497685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45973.78600497685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45973.78600497685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45973.78600497685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45973.78600497685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45973.78600497685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45973.78600497685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45973.78600497685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45973.78600497685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45973.78600497685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45973.78600497685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45973.78600497685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45973.78600497685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45973.78600497685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45973.78600497685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45973.78600497685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45973.78600497685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ref="G84:G147" ca="1" si="3">IFERROR(NOW()-F84,"")</f>
        <v>45973.78600497685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45973.78600497685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45973.78600497685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45973.78600497685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45973.78600497685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45973.78600497685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45973.78600497685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45973.78600497685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45973.78600497685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45973.78600497685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45973.78600497685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45973.78600497685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45973.78600497685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45973.78600497685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45973.78600497685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45973.78600497685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45973.78600497685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45973.78600497685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45973.78600497685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45973.78600497685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45973.78600497685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45973.78600497685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45973.78600497685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45973.78600497685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45973.78600497685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45973.78600497685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45973.78600497685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45973.78600497685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45973.78600497685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45973.78600497685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45973.78600497685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45973.78600497685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45973.78600497685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45973.78600497685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45973.78600497685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45973.78600497685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45973.78600497685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45973.78600497685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45973.78600497685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45973.78600497685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45973.78600497685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45973.78600497685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45973.78600497685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45973.78600497685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45973.78600497685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45973.78600497685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45973.78600497685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45973.78600497685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45973.78600497685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45973.78600497685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45973.78600497685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45973.78600497685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45973.78600497685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45973.78600497685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45973.78600497685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45973.78600497685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45973.78600497685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45973.78600497685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45973.78600497685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45973.78600497685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45973.78600497685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45973.78600497685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45973.78600497685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45973.78600497685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ref="G148:G211" ca="1" si="4">IFERROR(NOW()-F148,"")</f>
        <v>45973.78600497685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45973.78600497685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45973.78600497685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45973.78600497685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45973.78600497685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45973.78600497685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45973.78600497685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45973.78600497685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45973.78600497685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45973.78600497685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45973.78600497685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45973.78600497685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45973.78600497685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45973.78600497685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45973.78600497685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45973.78600497685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45973.78600497685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45973.78600497685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45973.78600497685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45973.78600497685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45973.78600497685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45973.78600497685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45973.78600497685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45973.78600497685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45973.78600497685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45973.78600497685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45973.78600497685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45973.78600497685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45973.78600497685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45973.78600497685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45973.78600497685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45973.78600497685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45973.78600497685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45973.78600497685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45973.78600497685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45973.78600497685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45973.78600497685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45973.78600497685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45973.78600497685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45973.78600497685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45973.78600497685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45973.78600497685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45973.78600497685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45973.78600497685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45973.78600497685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45973.78600497685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45973.78600497685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45973.78600497685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45973.78600497685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45973.78600497685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45973.78600497685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45973.78600497685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45973.78600497685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45973.78600497685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45973.78600497685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45973.78600497685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45973.78600497685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45973.78600497685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45973.78600497685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45973.78600497685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45973.78600497685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45973.78600497685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45973.78600497685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45973.78600497685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ref="G212:G275" ca="1" si="5">IFERROR(NOW()-F212,"")</f>
        <v>45973.78600497685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45973.78600497685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45973.78600497685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45973.78600497685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45973.78600497685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45973.78600497685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45973.78600497685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45973.78600497685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45973.78600497685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45973.78600497685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45973.78600497685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45973.78600497685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45973.78600497685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45973.78600497685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45973.78600497685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45973.78600497685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45973.78600497685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45973.78600497685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45973.78600497685</v>
      </c>
      <c r="H230" s="124"/>
      <c r="I230" s="124" t="str">
        <f>IFERROR(VLOOKUP(D230,DB!A:F,6,0),"")</f>
        <v/>
      </c>
      <c r="J230" s="124" t="str">
        <f>IFERROR(VLOOKUP(D230,DB!A:G,7,0),"")</f>
        <v/>
      </c>
      <c r="K230" s="124"/>
      <c r="L230" s="124" t="str">
        <f>IFERROR(VLOOKUP(D230,DB!A:I,9,0),"")</f>
        <v/>
      </c>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sheetData>
  <dataValidations count="2">
    <dataValidation allowBlank="1" showInputMessage="1" showErrorMessage="1" sqref="E1" xr:uid="{920C6338-E771-4DAE-8C89-92A9093EA4DE}"/>
    <dataValidation type="list" allowBlank="1" showInputMessage="1" showErrorMessage="1" sqref="E2:E2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39117</v>
      </c>
      <c r="B2" s="141" t="str">
        <f>IFERROR(VLOOKUP(D2,DB!A:K,11,0),"")</f>
        <v>R6</v>
      </c>
      <c r="C2" s="142">
        <v>1</v>
      </c>
      <c r="D2" s="141" t="s">
        <v>30913</v>
      </c>
      <c r="E2" s="124" t="s">
        <v>39021</v>
      </c>
      <c r="F2" s="156">
        <v>45973.331250000003</v>
      </c>
      <c r="G2" s="105">
        <f t="shared" ref="G2:G50" ca="1" si="0">IFERROR(NOW()-F2,"-")</f>
        <v>0.45475497684674338</v>
      </c>
      <c r="H2" s="143">
        <v>45973.190428240741</v>
      </c>
      <c r="I2" s="141" t="str">
        <f>IFERROR(VLOOKUP(D2,DB!A:F,6,0),"")</f>
        <v>SCECO</v>
      </c>
      <c r="J2" s="141" t="str">
        <f>IFERROR(VLOOKUP(D2,DB!A:G,7,0),"")</f>
        <v>Good</v>
      </c>
      <c r="K2" s="144" t="s">
        <v>39118</v>
      </c>
      <c r="L2" s="145" t="str">
        <f>IFERROR(VLOOKUP(D2,DB!A:I,9,0),"")</f>
        <v>Latis</v>
      </c>
    </row>
    <row r="3" spans="1:16382" ht="31.5" customHeight="1">
      <c r="A3" s="140"/>
      <c r="B3" s="141" t="str">
        <f>IFERROR(VLOOKUP(D3,DB!A:K,11,0),"")</f>
        <v/>
      </c>
      <c r="C3" s="142"/>
      <c r="D3" s="141"/>
      <c r="E3" s="124"/>
      <c r="F3" s="143"/>
      <c r="G3" s="105">
        <f t="shared" ca="1" si="0"/>
        <v>45973.78600497685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45973.78600497685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45973.78600497685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45973.78600497685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45973.78600497685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45973.78600497685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45973.78600497685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45973.78600497685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45973.78600497685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45973.78600497685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45973.78600497685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45973.78600497685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45973.78600497685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45973.78600497685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45973.78600497685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45973.78600497685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45973.78600497685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45973.78600497685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45973.78600497685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45973.78600497685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45973.78600497685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45973.78600497685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45973.78600497685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45973.78600497685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45973.78600497685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45973.78600497685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45973.78600497685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45973.78600497685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45973.78600497685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45973.78600497685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45973.78600497685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45973.78600497685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45973.78600497685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45973.78600497685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45973.78600497685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45973.78600497685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45973.78600497685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45973.78600497685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45973.78600497685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45973.78600497685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45973.78600497685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45973.78600497685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45973.78600497685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45973.78600497685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45973.78600497685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45973.78600497685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45973.78600497685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45973.78600497685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45973.78600497685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45973.78600497685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45973.78600497685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45973.78600497685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45973.78600497685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45973.78600497685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45973.78600497685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45973.78600497685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45973.78600497685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45973.78600497685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45973.78600497685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45973.78600497685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45973.78600497685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45973.78600497685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45973.78600497685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45973.78600497685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45973.78600497685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45973.78600497685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45973.78600497685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45973.78600497685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45973.78600497685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45973.78600497685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45973.78600497685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45973.78600497685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45973.78600497685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45973.78600497685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45973.78600497685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45973.78600497685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45973.78600497685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45973.78600497685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45973.78600497685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45973.78600497685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45973.78600497685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45973.78600497685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45973.78600497685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45973.78600497685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45973.78600497685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45973.78600497685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45973.78600497685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45973.78600497685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45973.78600497685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45973.78600497685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45973.78600497685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45973.78600497685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45973.78600497685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45973.78600497685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45973.78600497685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45973.78600497685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45973.78600497685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45973.78600497685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45973.78600497685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45973.78600497685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45973.78600497685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45973.78600497685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45973.78600497685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45973.78600497685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45973.78600497685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45973.78600497685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45973.78600497685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45973.78600497685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45973.78600497685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45973.78600497685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45973.78600497685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45973.78600497685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45973.78600497685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45973.78600497685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45973.78600497685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45973.78600497685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45973.78600497685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45973.78600497685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45973.78600497685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45973.78600497685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45973.78600497685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45973.78600497685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45973.78600497685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45973.78600497685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45973.78600497685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45973.78600497685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45973.78600497685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45973.78600497685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45973.78600497685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45973.78600497685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45973.78600497685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45973.78600497685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45973.78600497685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45973.78600497685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45973.78600497685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45973.78600497685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45973.78600497685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45973.78600497685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45973.78600497685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45973.78600497685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45973.78600497685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45973.78600497685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45973.78600497685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45973.78600497685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45973.78600497685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45973.78600497685</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2025-11-12T15:53:52Z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