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18" documentId="120_S{2AC9BD13-BADA-5192-A53E-5A8FF88502F6}" xr6:coauthVersionLast="47" xr6:coauthVersionMax="47" xr10:uidLastSave="{0049724A-6CD9-4F81-A6E9-0B804866FBB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<sst xmlns="http://schemas.openxmlformats.org/spreadsheetml/2006/main" count="181532" uniqueCount="39144">
  <si>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</si>
  <si>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</si>
  <si>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</si>
  <si>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</si>
  <si>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</si>
  <si>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</si>
  <si>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</si>
  <si>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</si>
  <si>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</si>
  <si>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</si>
  <si>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</si>
  <si>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</si>
  <si>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</si>
  <si>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</si>
  <si>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</si>
  <si>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</si>
  <si>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</si>
  <si>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</si>
  <si>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</si>
  <si>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</si>
  <si>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</si>
  <si>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</si>
  <si>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</si>
  <si>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</si>
  <si>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</si>
  <si>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</si>
  <si>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</si>
  <si>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</si>
  <si>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</si>
  <si>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</si>
  <si>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</si>
  <si>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</si>
  <si>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</si>
  <si>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</si>
  <si>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</si>
  <si>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</si>
  <si>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</si>
  <si>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</si>
  <si>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</si>
  <si>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</si>
  <si>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</si>
  <si>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</si>
  <si>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</si>
  <si>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</si>
  <si>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</si>
  <si>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</si>
  <si>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</si>
  <si>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</si>
  <si>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</si>
  <si>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</si>
  <si>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</si>
  <si>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</si>
  <si>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</si>
  <si>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</si>
  <si>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</si>
  <si>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</si>
  <si>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</si>
  <si>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</si>
  <si>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</si>
  <si>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</si>
  <si>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</si>
  <si>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</si>
  <si>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</si>
  <si>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</si>
  <si>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</si>
  <si>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</si>
  <si>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</si>
  <si>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</si>
  <si>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</si>
  <si>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</si>
  <si>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</si>
  <si>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</si>
  <si>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</si>
  <si>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</si>
  <si>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</si>
  <si>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</si>
  <si>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</si>
  <si>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</si>
  <si>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</si>
  <si>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</si>
  <si>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</si>
  <si>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</si>
  <si>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</si>
  <si>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</si>
  <si>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</si>
  <si>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</si>
  <si>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</si>
  <si>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</si>
  <si>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</si>
  <si>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</si>
  <si>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</si>
  <si>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</si>
  <si>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</si>
  <si>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</si>
  <si>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</si>
  <si>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</si>
  <si>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</si>
  <si>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</si>
  <si>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</si>
  <si>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</si>
  <si>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</si>
  <si>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</si>
  <si>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</si>
  <si>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</si>
  <si>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</si>
  <si>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</si>
  <si>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</si>
  <si>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</si>
  <si>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</si>
  <si>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</si>
  <si>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</si>
  <si>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</si>
  <si>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</si>
  <si>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</si>
  <si>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</si>
  <si>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</si>
  <si>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</si>
  <si>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</si>
  <si>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</si>
  <si>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</si>
  <si>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</si>
  <si>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</si>
  <si>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</si>
  <si>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</si>
  <si>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</si>
  <si>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</si>
  <si>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</si>
  <si>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</si>
  <si>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</si>
  <si>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</si>
  <si>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</si>
  <si>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</si>
  <si>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</si>
  <si>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</si>
  <si>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</si>
  <si>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</si>
  <si>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</si>
  <si>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</si>
  <si>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</si>
  <si>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</si>
  <si>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</si>
  <si>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</si>
  <si>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</si>
  <si>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</si>
  <si>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</si>
  <si>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</si>
  <si>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</si>
  <si>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</si>
  <si>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</si>
  <si>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</si>
  <si>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</si>
  <si>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</si>
  <si>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</si>
  <si>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</si>
  <si>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</si>
  <si>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</si>
  <si>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</si>
  <si>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</si>
  <si>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</si>
  <si>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</si>
  <si>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</si>
  <si>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</si>
  <si>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</si>
  <si>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</si>
  <si>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</si>
  <si>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</si>
  <si>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</si>
  <si>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</si>
  <si>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</si>
  <si>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</si>
  <si>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</si>
  <si>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</si>
  <si>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</si>
  <si>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</si>
  <si>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</si>
  <si>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</si>
  <si>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</si>
  <si>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</si>
  <si>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</si>
  <si>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</si>
  <si>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</si>
  <si>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</si>
  <si>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</si>
  <si>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</si>
  <si>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</si>
  <si>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</si>
  <si>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</si>
  <si>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</si>
  <si>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</si>
  <si>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</si>
  <si>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</si>
  <si>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</si>
  <si>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</si>
  <si>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</si>
  <si>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</si>
  <si>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</si>
  <si>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</si>
  <si>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</si>
  <si>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</si>
  <si>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</si>
  <si>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</si>
  <si>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</si>
  <si>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</si>
  <si>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</si>
  <si>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</si>
  <si>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</si>
  <si>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</si>
  <si>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</si>
  <si>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</si>
  <si>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</si>
  <si>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</si>
  <si>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</si>
  <si>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</si>
  <si>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</si>
  <si>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</si>
  <si>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</si>
  <si>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</si>
  <si>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</si>
  <si>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</si>
  <si>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</si>
  <si>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</si>
  <si>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</si>
  <si>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</si>
  <si>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</si>
  <si>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</si>
  <si>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</si>
  <si>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</si>
  <si>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</si>
  <si>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</si>
  <si>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</si>
  <si>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</si>
  <si>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</si>
  <si>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</si>
  <si>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</si>
  <si>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</si>
  <si>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</si>
  <si>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</si>
  <si>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</si>
  <si>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</si>
  <si>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</si>
  <si>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</si>
  <si>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</si>
  <si>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</si>
  <si>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</si>
  <si>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</si>
  <si>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</si>
  <si>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</si>
  <si>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</si>
  <si>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</si>
  <si>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</si>
  <si>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</si>
  <si>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</si>
  <si>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</si>
  <si>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</si>
  <si>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</si>
  <si>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</si>
  <si>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</si>
  <si>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</si>
  <si>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</si>
  <si>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</si>
  <si>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</si>
  <si>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</si>
  <si>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</si>
  <si>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</si>
  <si>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</si>
  <si>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</si>
  <si>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</si>
  <si>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</si>
  <si>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</si>
  <si>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</si>
  <si>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</si>
  <si>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</si>
  <si>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</si>
  <si>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</si>
  <si>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</si>
  <si>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</si>
  <si>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</si>
  <si>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</si>
  <si>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</si>
  <si>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</si>
  <si>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</si>
  <si>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</si>
  <si>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</si>
  <si>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</si>
  <si>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</si>
  <si>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</si>
  <si>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</si>
  <si>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</si>
  <si>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</si>
  <si>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</si>
  <si>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</si>
  <si>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</si>
  <si>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</si>
  <si>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</si>
  <si>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</si>
  <si>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</si>
  <si>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</si>
  <si>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</si>
  <si>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</si>
  <si>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</si>
  <si>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</si>
  <si>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</si>
  <si>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</si>
  <si>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</si>
  <si>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</si>
  <si>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</si>
  <si>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</si>
  <si>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</si>
  <si>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</si>
  <si>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</si>
  <si>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</si>
  <si>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</si>
  <si>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</si>
  <si>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</si>
  <si>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</si>
  <si>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</si>
  <si>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</si>
  <si>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</si>
  <si>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</si>
  <si>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</si>
  <si>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</si>
  <si>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</si>
  <si>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</si>
  <si>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</si>
  <si>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</si>
  <si>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</si>
  <si>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</si>
  <si>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</si>
  <si>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</si>
  <si>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</si>
  <si>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</si>
  <si>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</si>
  <si>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</si>
  <si>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</si>
  <si>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</si>
  <si>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</si>
  <si>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</si>
  <si>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</si>
  <si>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</si>
  <si>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</si>
  <si>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</si>
  <si>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</si>
  <si>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</si>
  <si>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</si>
  <si>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</si>
  <si>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</si>
  <si>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</si>
  <si>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</si>
  <si>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</si>
  <si>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</si>
  <si>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</si>
  <si>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</si>
  <si>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</si>
  <si>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</si>
  <si>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</si>
  <si>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</si>
  <si>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</si>
  <si>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</si>
  <si>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</si>
  <si>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</si>
  <si>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</si>
  <si>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</si>
  <si>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</si>
  <si>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</si>
  <si>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</si>
  <si>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</si>
  <si>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</si>
  <si>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</si>
  <si>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</si>
  <si>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</si>
  <si>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</si>
  <si>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</si>
  <si>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</si>
  <si>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</si>
  <si>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</si>
  <si>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</si>
  <si>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</si>
  <si>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</si>
  <si>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</si>
  <si>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</si>
  <si>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</si>
  <si>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</si>
  <si>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</si>
  <si>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</si>
  <si>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</si>
  <si>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</si>
  <si>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</si>
  <si>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</si>
  <si>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</si>
  <si>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</si>
  <si>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</si>
  <si>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</si>
  <si>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</si>
  <si>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</si>
  <si>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</si>
  <si>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</si>
  <si>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</si>
  <si>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</si>
  <si>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</si>
  <si>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</si>
  <si>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</si>
  <si>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</si>
  <si>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</si>
  <si>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</si>
  <si>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</si>
  <si>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</si>
  <si>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</si>
  <si>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</si>
  <si>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</si>
  <si>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</si>
  <si>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</si>
  <si>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</si>
  <si>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</si>
  <si>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</si>
  <si>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</si>
  <si>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</si>
  <si>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</si>
  <si>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</si>
  <si>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</si>
  <si>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</si>
  <si>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</si>
  <si>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</si>
  <si>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</si>
  <si>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</si>
  <si>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</si>
  <si>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</si>
  <si>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</si>
  <si>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</si>
  <si>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</si>
  <si>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</si>
  <si>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</si>
  <si>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</si>
  <si>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</si>
  <si>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</si>
  <si>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</si>
  <si>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</si>
  <si>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</si>
  <si>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</si>
  <si>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</si>
  <si>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</si>
  <si>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</si>
  <si>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</si>
  <si>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</si>
  <si>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</si>
  <si>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</si>
  <si>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</si>
  <si>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</si>
  <si>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</si>
  <si>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</si>
  <si>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</si>
  <si>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</si>
  <si>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</si>
  <si>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</si>
  <si>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</si>
  <si>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</si>
  <si>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</si>
  <si>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</si>
  <si>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</si>
  <si>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</si>
  <si>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</si>
  <si>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</si>
  <si>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</si>
  <si>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</si>
  <si>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</si>
  <si>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</si>
  <si>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</si>
  <si>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</si>
  <si>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</si>
  <si>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</si>
  <si>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</si>
  <si>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</si>
  <si>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</si>
  <si>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</si>
  <si>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</si>
  <si>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</si>
  <si>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</si>
  <si>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</si>
  <si>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</si>
  <si>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</si>
  <si>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</si>
  <si>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</si>
  <si>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</si>
  <si>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</si>
  <si>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</si>
  <si>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</si>
  <si>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</si>
  <si>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</si>
  <si>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</si>
  <si>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</si>
  <si>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</si>
  <si>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</si>
  <si>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</si>
  <si>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</si>
  <si>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</si>
  <si>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</si>
  <si>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</si>
  <si>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</si>
  <si>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</si>
  <si>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</si>
  <si>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</si>
  <si>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</si>
  <si>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</si>
  <si>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</si>
  <si>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</si>
  <si>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</si>
  <si>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</si>
  <si>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</si>
  <si>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</si>
  <si>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</si>
  <si>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</si>
  <si>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</si>
  <si>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</si>
  <si>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</si>
  <si>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</si>
  <si>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</si>
  <si>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</si>
  <si>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</si>
  <si>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</si>
  <si>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</si>
  <si>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</si>
  <si>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</si>
  <si>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</si>
  <si>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</si>
  <si>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</si>
  <si>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</si>
  <si>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</si>
  <si>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</si>
  <si>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</si>
  <si>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</si>
  <si>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</si>
  <si>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</si>
  <si>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</si>
  <si>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</si>
  <si>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</si>
  <si>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</si>
  <si>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</si>
  <si>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</si>
  <si>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</si>
  <si>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</si>
  <si>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</si>
  <si>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</si>
  <si>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</si>
  <si>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</si>
  <si>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</si>
  <si>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</si>
  <si>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</si>
  <si>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</si>
  <si>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</si>
  <si>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</si>
  <si>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</si>
  <si>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</si>
  <si>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</si>
  <si>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</si>
  <si>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</si>
  <si>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</si>
  <si>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</si>
  <si>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</si>
  <si>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</si>
  <si>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</si>
  <si>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</si>
  <si>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</si>
  <si>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</si>
  <si>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</si>
  <si>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</si>
  <si>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</si>
  <si>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</si>
  <si>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</si>
  <si>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</si>
  <si>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</si>
  <si>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</si>
  <si>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</si>
  <si>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</si>
  <si>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</si>
  <si>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</si>
  <si>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</si>
  <si>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</si>
  <si>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</si>
  <si>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</si>
  <si>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</si>
  <si>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</si>
  <si>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</si>
  <si>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</si>
  <si>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</si>
  <si>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</si>
  <si>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</si>
  <si>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</si>
  <si>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</si>
  <si>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</si>
  <si>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</si>
  <si>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</si>
  <si>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</si>
  <si>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</si>
  <si>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</si>
  <si>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</si>
  <si>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</si>
  <si>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</si>
  <si>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</si>
  <si>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</si>
  <si>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</si>
  <si>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</si>
  <si>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</si>
  <si>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</si>
  <si>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</si>
  <si>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</si>
  <si>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</si>
  <si>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</si>
  <si>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</si>
  <si>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</si>
  <si>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</si>
  <si>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</si>
  <si>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</si>
  <si>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</si>
  <si>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</si>
  <si>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</si>
  <si>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</si>
  <si>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</si>
  <si>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</si>
  <si>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</si>
  <si>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</si>
  <si>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</si>
  <si>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</si>
  <si>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</si>
  <si>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</si>
  <si>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</si>
  <si>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</si>
  <si>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</si>
  <si>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</si>
  <si>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</si>
  <si>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</si>
  <si>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</si>
  <si>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</si>
  <si>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</si>
  <si>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</si>
  <si>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</si>
  <si>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</si>
  <si>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</si>
  <si>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</si>
  <si>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</si>
  <si>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</si>
  <si>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</si>
  <si>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</si>
  <si>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</si>
  <si>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</si>
  <si>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</si>
  <si>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</si>
  <si>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</si>
  <si>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</si>
  <si>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</si>
  <si>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</si>
  <si>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</si>
  <si>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</si>
  <si>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</si>
  <si>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</si>
  <si>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</si>
  <si>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</si>
  <si>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</si>
  <si>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</si>
  <si>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</si>
  <si>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</si>
  <si>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</si>
  <si>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</si>
  <si>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</si>
  <si>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</si>
  <si>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</si>
  <si>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</si>
  <si>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</si>
  <si>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</si>
  <si>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</si>
  <si>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</si>
  <si>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</si>
  <si>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</si>
  <si>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</si>
  <si>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</si>
  <si>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</si>
  <si>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</si>
  <si>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</si>
  <si>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</si>
  <si>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</si>
  <si>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</si>
  <si>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</si>
  <si>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</si>
  <si>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</si>
  <si>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</si>
  <si>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</si>
  <si>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</si>
  <si>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</si>
  <si>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</si>
  <si>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</si>
  <si>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</si>
  <si>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</si>
  <si>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</si>
  <si>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</si>
  <si>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</si>
  <si>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</si>
  <si>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</si>
  <si>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</si>
  <si>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</si>
  <si>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</si>
  <si>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</si>
  <si>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</si>
  <si>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</si>
  <si>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</si>
  <si>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</si>
  <si>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</si>
  <si>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</si>
  <si>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</si>
  <si>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</si>
  <si>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</si>
  <si>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</si>
  <si>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</si>
  <si>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</si>
  <si>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</si>
  <si>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</si>
  <si>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</si>
  <si>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</si>
  <si>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</si>
  <si>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</si>
  <si>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</si>
  <si>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</si>
  <si>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</si>
  <si>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</si>
  <si>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</si>
  <si>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</si>
  <si>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</si>
  <si>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</si>
  <si>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</si>
  <si>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</si>
  <si>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</si>
  <si>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</si>
  <si>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</si>
  <si>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</si>
  <si>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</si>
  <si>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</si>
  <si>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</si>
  <si>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</si>
  <si>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</si>
  <si>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</si>
  <si>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</si>
  <si>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</si>
  <si>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</si>
  <si>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</si>
  <si>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</si>
  <si>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</si>
  <si>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</si>
  <si>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</si>
  <si>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</si>
  <si>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</si>
  <si>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</si>
  <si>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</si>
  <si>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</si>
  <si>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</si>
  <si>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</si>
  <si>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</si>
  <si>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</si>
  <si>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</si>
  <si>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</si>
  <si>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</si>
  <si>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</si>
  <si>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</si>
  <si>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</si>
  <si>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</si>
  <si>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</si>
  <si>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</si>
  <si>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</si>
  <si>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</si>
  <si>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</si>
  <si>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</si>
  <si>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</si>
  <si>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</si>
  <si>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</si>
  <si>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</si>
  <si>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</si>
  <si>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</si>
  <si>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</si>
  <si>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</si>
  <si>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</si>
  <si>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</si>
  <si>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</si>
  <si>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</si>
  <si>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</si>
  <si>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</si>
  <si>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</si>
  <si>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</si>
  <si>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</si>
  <si>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</si>
  <si>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</si>
  <si>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</si>
  <si>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</si>
  <si>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</si>
  <si>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</si>
  <si>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</si>
  <si>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</si>
  <si>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</si>
  <si>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</si>
  <si>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</si>
  <si>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</si>
  <si>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</si>
  <si>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</si>
  <si>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</si>
  <si>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</si>
  <si>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</si>
  <si>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</si>
  <si>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</si>
  <si>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</si>
  <si>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</si>
  <si>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</si>
  <si>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</si>
  <si>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</si>
  <si>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</si>
  <si>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</si>
  <si>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</si>
  <si>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</si>
  <si>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</si>
  <si>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</si>
  <si>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</si>
  <si>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</si>
  <si>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</si>
  <si>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</si>
  <si>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</si>
  <si>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</si>
  <si>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</si>
  <si>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</si>
  <si>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</si>
  <si>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</si>
  <si>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</si>
  <si>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</si>
  <si>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</si>
  <si>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</si>
  <si>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</si>
  <si>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</si>
  <si>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</si>
  <si>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</si>
  <si>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</si>
  <si>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</si>
  <si>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</si>
  <si>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</si>
  <si>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</si>
  <si>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</si>
  <si>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</si>
  <si>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</si>
  <si>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</si>
  <si>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</si>
  <si>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</si>
  <si>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</si>
  <si>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</si>
  <si>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</si>
  <si>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</si>
  <si>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</si>
  <si>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</si>
  <si>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</si>
  <si>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</si>
  <si>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</si>
  <si>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</si>
  <si>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</si>
  <si>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</si>
  <si>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</si>
  <si>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</si>
  <si>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</si>
  <si>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</si>
  <si>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</si>
  <si>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</si>
  <si>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</si>
  <si>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</si>
  <si>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</si>
  <si>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</si>
  <si>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</si>
  <si>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</si>
  <si>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</si>
  <si>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</si>
  <si>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</si>
  <si>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</si>
  <si>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</si>
  <si>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</si>
  <si>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</si>
  <si>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</si>
  <si>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</si>
  <si>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</si>
  <si>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</si>
  <si>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</si>
  <si>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</si>
  <si>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</si>
  <si>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</si>
  <si>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</si>
  <si>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</si>
  <si>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</si>
  <si>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</si>
  <si>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</si>
  <si>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</si>
  <si>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</si>
  <si>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</si>
  <si>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</si>
  <si>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</si>
  <si>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</si>
  <si>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</si>
  <si>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</si>
  <si>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</si>
  <si>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</si>
  <si>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</si>
  <si>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</si>
  <si>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</si>
  <si>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</si>
  <si>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</si>
  <si>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</si>
  <si>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</si>
  <si>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</si>
  <si>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</si>
  <si>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</si>
  <si>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</si>
  <si>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</si>
  <si>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</si>
  <si>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</si>
  <si>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</si>
  <si>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</si>
  <si>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</si>
  <si>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</si>
  <si>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</si>
  <si>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</si>
  <si>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</si>
  <si>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</si>
  <si>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</si>
  <si>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</si>
  <si>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</si>
  <si>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</si>
  <si>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</si>
  <si>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</si>
  <si>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</si>
  <si>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</si>
  <si>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</si>
  <si>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</si>
  <si>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</si>
  <si>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</si>
  <si>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</si>
  <si>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</si>
  <si>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</si>
  <si>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</si>
  <si>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</si>
  <si>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</si>
  <si>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</si>
  <si>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</si>
  <si>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</si>
  <si>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</si>
  <si>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</si>
  <si>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</si>
  <si>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</si>
  <si>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</si>
  <si>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</si>
  <si>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</si>
  <si>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</si>
  <si>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</si>
  <si>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</si>
  <si>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</si>
  <si>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</si>
  <si>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</si>
  <si>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</si>
  <si>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</si>
  <si>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</si>
  <si>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</si>
  <si>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</si>
  <si>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</si>
  <si>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</si>
  <si>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</si>
  <si>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</si>
  <si>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</si>
  <si>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</si>
  <si>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</si>
  <si>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</si>
  <si>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</si>
  <si>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</si>
  <si>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</si>
  <si>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</si>
  <si>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</si>
  <si>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</si>
  <si>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</si>
  <si>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</si>
  <si>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</si>
  <si>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</si>
  <si>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</si>
  <si>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</si>
  <si>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</si>
  <si>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</si>
  <si>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</si>
  <si>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</si>
  <si>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</si>
  <si>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</si>
  <si>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</si>
  <si>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</si>
  <si>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</si>
  <si>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</si>
  <si>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</si>
  <si>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</si>
  <si>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</si>
  <si>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</si>
  <si>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</si>
  <si>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</si>
  <si>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</si>
  <si>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</si>
  <si>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</si>
  <si>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</si>
  <si>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</si>
  <si>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</si>
  <si>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</si>
  <si>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</si>
  <si>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</si>
  <si>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</si>
  <si>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</si>
  <si>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</si>
  <si>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</si>
  <si>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</si>
  <si>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</si>
  <si>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</si>
  <si>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</si>
  <si>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</si>
  <si>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</si>
  <si>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</si>
  <si>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</si>
  <si>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</si>
  <si>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</si>
  <si>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</si>
  <si>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</si>
  <si>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</si>
  <si>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</si>
  <si>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</si>
  <si>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</si>
  <si>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</si>
  <si>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</si>
  <si>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</si>
  <si>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</si>
  <si>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</si>
  <si>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</si>
  <si>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</si>
  <si>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</si>
  <si>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</si>
  <si>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</si>
  <si>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</si>
  <si>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</si>
  <si>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</si>
  <si>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</si>
  <si>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</si>
  <si>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</si>
  <si>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</si>
  <si>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</si>
  <si>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</si>
  <si>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</si>
  <si>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</si>
  <si>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</si>
  <si>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</si>
  <si>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</si>
  <si>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</si>
  <si>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</si>
  <si>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</si>
  <si>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</si>
  <si>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</si>
  <si>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</si>
  <si>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</si>
  <si>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</si>
  <si>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</si>
  <si>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</si>
  <si>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</si>
  <si>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</si>
  <si>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</si>
  <si>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</si>
  <si>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</si>
  <si>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</si>
  <si>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</si>
  <si>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</si>
  <si>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</si>
  <si>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</si>
  <si>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</si>
  <si>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</si>
  <si>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</si>
  <si>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</si>
  <si>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</si>
  <si>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</si>
  <si>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</si>
  <si>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</si>
  <si>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</si>
  <si>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</si>
  <si>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</si>
  <si>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</si>
  <si>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</si>
  <si>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</si>
  <si>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</si>
  <si>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</si>
  <si>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</si>
  <si>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</si>
  <si>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</si>
  <si>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</si>
  <si>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</si>
  <si>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</si>
  <si>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</si>
  <si>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</si>
  <si>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</si>
  <si>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</si>
  <si>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</si>
  <si>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</si>
  <si>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</si>
  <si>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</si>
  <si>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</si>
  <si>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</si>
  <si>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</si>
  <si>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</si>
  <si>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</si>
  <si>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</si>
  <si>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</si>
  <si>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</si>
  <si>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</si>
  <si>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</si>
  <si>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</si>
  <si>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</si>
  <si>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</si>
  <si>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</si>
  <si>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</si>
  <si>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</si>
  <si>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</si>
  <si>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</si>
  <si>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</si>
  <si>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</si>
  <si>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</si>
  <si>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</si>
  <si>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</si>
  <si>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</si>
  <si>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</si>
  <si>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</si>
  <si>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</si>
  <si>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</si>
  <si>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</si>
  <si>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</si>
  <si>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</si>
  <si>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</si>
  <si>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</si>
  <si>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</si>
  <si>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</si>
  <si>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</si>
  <si>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</si>
  <si>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</si>
  <si>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</si>
  <si>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</si>
  <si>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</si>
  <si>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</si>
  <si>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</si>
  <si>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</si>
  <si>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</si>
  <si>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</si>
  <si>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</si>
  <si>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</si>
  <si>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</si>
  <si>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</si>
  <si>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</si>
  <si>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</si>
  <si>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</si>
  <si>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</si>
  <si>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</si>
  <si>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</si>
  <si>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</si>
  <si>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</si>
  <si>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</si>
  <si>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</si>
  <si>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</si>
  <si>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</si>
  <si>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</si>
  <si>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</si>
  <si>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</si>
  <si>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</si>
  <si>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</si>
  <si>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</si>
  <si>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</si>
  <si>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</si>
  <si>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</si>
  <si>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</si>
  <si>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</si>
  <si>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</si>
  <si>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</si>
  <si>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</si>
  <si>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</si>
  <si>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</si>
  <si>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</si>
  <si>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</si>
  <si>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</si>
  <si>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</si>
  <si>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</si>
  <si>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</si>
  <si>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</si>
  <si>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</si>
  <si>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</si>
  <si>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</si>
  <si>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</si>
  <si>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</si>
  <si>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</si>
  <si>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</si>
  <si>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</si>
  <si>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</si>
  <si>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</si>
  <si>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</si>
  <si>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</si>
  <si>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</si>
  <si>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</si>
  <si>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</si>
  <si>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</si>
  <si>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</si>
  <si>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</si>
  <si>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</si>
  <si>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</si>
  <si>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</si>
  <si>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</si>
  <si>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</si>
  <si>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</si>
  <si>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</si>
  <si>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</si>
  <si>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</si>
  <si>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</si>
  <si>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</si>
  <si>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</si>
  <si>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</si>
  <si>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</si>
  <si>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</si>
  <si>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</si>
  <si>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</si>
  <si>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</si>
  <si>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</si>
  <si>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</si>
  <si>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</si>
  <si>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</si>
  <si>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</si>
  <si>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</si>
  <si>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</si>
  <si>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</si>
  <si>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</si>
  <si>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</si>
  <si>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</si>
  <si>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</si>
  <si>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</si>
  <si>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</si>
  <si>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</si>
  <si>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</si>
  <si>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</si>
  <si>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</si>
  <si>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</si>
  <si>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</si>
  <si>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</si>
  <si>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</si>
  <si>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</si>
  <si>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</si>
  <si>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</si>
  <si>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</si>
  <si>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</si>
  <si>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</si>
  <si>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</si>
  <si>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</si>
  <si>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</si>
  <si>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</si>
  <si>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</si>
  <si>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</si>
  <si>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</si>
  <si>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</si>
  <si>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</si>
  <si>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</si>
  <si>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</si>
  <si>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</si>
  <si>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</si>
  <si>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</si>
  <si>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</si>
  <si>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</si>
  <si>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</si>
  <si>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</si>
  <si>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</si>
  <si>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</si>
  <si>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</si>
  <si>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</si>
  <si>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</si>
  <si>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</si>
  <si>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</si>
  <si>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</si>
  <si>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</si>
  <si>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</si>
  <si>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</si>
  <si>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</si>
  <si>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</si>
  <si>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</si>
  <si>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</si>
  <si>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</si>
  <si>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</si>
  <si>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</si>
  <si>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</si>
  <si>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</si>
  <si>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</si>
  <si>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</si>
  <si>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</si>
  <si>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</si>
  <si>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</si>
  <si>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</si>
  <si>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</si>
  <si>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</si>
  <si>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</si>
  <si>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</si>
  <si>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</si>
  <si>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</si>
  <si>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</si>
  <si>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</si>
  <si>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</si>
  <si>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</si>
  <si>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</si>
  <si>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</si>
  <si>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</si>
  <si>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</si>
  <si>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</si>
  <si>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</si>
  <si>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</si>
  <si>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</si>
  <si>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</si>
  <si>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</si>
  <si>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</si>
  <si>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</si>
  <si>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</si>
  <si>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</si>
  <si>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</si>
  <si>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</si>
  <si>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</si>
  <si>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</si>
  <si>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</si>
  <si>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</si>
  <si>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</si>
  <si>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</si>
  <si>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</si>
  <si>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</si>
  <si>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</si>
  <si>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</si>
  <si>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</si>
  <si>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</si>
  <si>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</si>
  <si>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</si>
  <si>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</si>
  <si>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</si>
  <si>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</si>
  <si>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</si>
  <si>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</si>
  <si>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</si>
  <si>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</si>
  <si>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</si>
  <si>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</si>
  <si>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</si>
  <si>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</si>
  <si>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</si>
  <si>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</si>
  <si>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</si>
  <si>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</si>
  <si>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</si>
  <si>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</si>
  <si>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</si>
  <si>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</si>
  <si>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</si>
  <si>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</si>
  <si>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</si>
  <si>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</si>
  <si>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</si>
  <si>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</si>
  <si>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</si>
  <si>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</si>
  <si>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</si>
  <si>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</si>
  <si>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</si>
  <si>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</si>
  <si>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</si>
  <si>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</si>
  <si>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</si>
  <si>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</si>
  <si>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</si>
  <si>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</si>
  <si>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</si>
  <si>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</si>
  <si>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</si>
  <si>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</si>
  <si>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</si>
  <si>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</si>
  <si>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</si>
  <si>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</si>
  <si>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</si>
  <si>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</si>
  <si>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</si>
  <si>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</si>
  <si>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</si>
  <si>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</si>
  <si>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</si>
  <si>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</si>
  <si>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</si>
  <si>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</si>
  <si>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</si>
  <si>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</si>
  <si>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</si>
  <si>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</si>
  <si>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</si>
  <si>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</si>
  <si>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</si>
  <si>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</si>
  <si>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</si>
  <si>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</si>
  <si>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</si>
  <si>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</si>
  <si>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</si>
  <si>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</si>
  <si>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</si>
  <si>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</si>
  <si>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</si>
  <si>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</si>
  <si>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</si>
  <si>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</si>
  <si>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</si>
  <si>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</si>
  <si>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</si>
  <si>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</si>
  <si>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</si>
  <si>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</si>
  <si>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</si>
  <si>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</si>
  <si>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</si>
  <si>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</si>
  <si>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</si>
  <si>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</si>
  <si>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</si>
  <si>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</si>
  <si>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</si>
  <si>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</si>
  <si>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</si>
  <si>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</si>
  <si>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</si>
  <si>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</si>
  <si>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</si>
  <si>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</si>
  <si>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</si>
  <si>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</si>
  <si>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</si>
  <si>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</si>
  <si>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</si>
  <si>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</si>
  <si>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</si>
  <si>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</si>
  <si>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</si>
  <si>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</si>
  <si>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</si>
  <si>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</si>
  <si>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</si>
  <si>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</si>
  <si>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</si>
  <si>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</si>
  <si>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</si>
  <si>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</si>
  <si>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</si>
  <si>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</si>
  <si>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</si>
  <si>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</si>
  <si>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</si>
  <si>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</si>
  <si>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</si>
  <si>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</si>
  <si>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</si>
  <si>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</si>
  <si>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</si>
  <si>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</si>
  <si>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</si>
  <si>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</si>
  <si>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</si>
  <si>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</si>
  <si>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</si>
  <si>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</si>
  <si>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</si>
  <si>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</si>
  <si>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</si>
  <si>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</si>
  <si>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</si>
  <si>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</si>
  <si>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</si>
  <si>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</si>
  <si>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</si>
  <si>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</si>
  <si>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</si>
  <si>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</si>
  <si>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</si>
  <si>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</si>
  <si>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</si>
  <si>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</si>
  <si>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</si>
  <si>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</si>
  <si>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</si>
  <si>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</si>
  <si>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</si>
  <si>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</si>
  <si>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</si>
  <si>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</si>
  <si>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</si>
  <si>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</si>
  <si>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</si>
  <si>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</si>
  <si>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</si>
  <si>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</si>
  <si>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</si>
  <si>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</si>
  <si>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</si>
  <si>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</si>
  <si>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</si>
  <si>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</si>
  <si>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</si>
  <si>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</si>
  <si>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</si>
  <si>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</si>
  <si>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</si>
  <si>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</si>
  <si>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</si>
  <si>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</si>
  <si>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</si>
  <si>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</si>
  <si>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</si>
  <si>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</si>
  <si>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</si>
  <si>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</si>
  <si>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</si>
  <si>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</si>
  <si>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</si>
  <si>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</si>
  <si>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</si>
  <si>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</si>
  <si>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</si>
  <si>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</si>
  <si>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</si>
  <si>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</si>
  <si>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</si>
  <si>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</si>
  <si>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</si>
  <si>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</si>
  <si>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</si>
  <si>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</si>
  <si>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</si>
  <si>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</si>
  <si>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</si>
  <si>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</si>
  <si>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</si>
  <si>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</si>
  <si>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</si>
  <si>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</si>
  <si>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</si>
  <si>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</si>
  <si>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</si>
  <si>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</si>
  <si>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</si>
  <si>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</si>
  <si>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</si>
  <si>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</si>
  <si>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</si>
  <si>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</si>
  <si>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</si>
  <si>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</si>
  <si>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</si>
  <si>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</si>
  <si>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</si>
  <si>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</si>
  <si>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</si>
  <si>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</si>
  <si>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</si>
  <si>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</si>
  <si>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</si>
  <si>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</si>
  <si>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</si>
  <si>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</si>
  <si>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</si>
  <si>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</si>
  <si>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</si>
  <si>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</si>
  <si>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</si>
  <si>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</si>
  <si>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</si>
  <si>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</si>
  <si>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</si>
  <si>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</si>
  <si>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</si>
  <si>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</si>
  <si>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</si>
  <si>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</si>
  <si>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</si>
  <si>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</si>
  <si>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</si>
  <si>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</si>
  <si>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</si>
  <si>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</si>
  <si>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</si>
  <si>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</si>
  <si>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</si>
  <si>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</si>
  <si>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</si>
  <si>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</si>
  <si>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</si>
  <si>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</si>
  <si>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</si>
  <si>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</si>
  <si>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</si>
  <si>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</si>
  <si>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</si>
  <si>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</si>
  <si>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</si>
  <si>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</si>
  <si>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</si>
  <si>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</si>
  <si>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</si>
  <si>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</si>
  <si>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</si>
  <si>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</si>
  <si>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</si>
  <si>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</si>
  <si>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</si>
  <si>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</si>
  <si>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</si>
  <si>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</si>
  <si>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</si>
  <si>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</si>
  <si>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</si>
  <si>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</si>
  <si>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</si>
  <si>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</si>
  <si>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</si>
  <si>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</si>
  <si>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</si>
  <si>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</si>
  <si>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</si>
  <si>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</si>
  <si>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</si>
  <si>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</si>
  <si>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</si>
  <si>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</si>
  <si>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</si>
  <si>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</si>
  <si>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</si>
  <si>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</si>
  <si>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</si>
  <si>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</si>
  <si>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</si>
  <si>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</si>
  <si>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</si>
  <si>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</si>
  <si>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</si>
  <si>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</si>
  <si>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</si>
  <si>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</si>
  <si>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</si>
  <si>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</si>
  <si>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</si>
  <si>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</si>
  <si>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</si>
  <si>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</si>
  <si>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</si>
  <si>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</si>
  <si>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</si>
  <si>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</si>
  <si>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</si>
  <si>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</si>
  <si>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</si>
  <si>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</si>
  <si>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</si>
  <si>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</si>
  <si>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</si>
  <si>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</si>
  <si>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</si>
  <si>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</si>
  <si>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</si>
  <si>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</si>
  <si>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</si>
  <si>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</si>
  <si>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</si>
  <si>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</si>
  <si>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</si>
  <si>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</si>
  <si>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</si>
  <si>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</si>
  <si>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</si>
  <si>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</si>
  <si>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</si>
  <si>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</si>
  <si>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</si>
  <si>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</si>
  <si>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</si>
  <si>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</si>
  <si>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</si>
  <si>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</si>
  <si>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</si>
  <si>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</si>
  <si>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</si>
  <si>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</si>
  <si>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</si>
  <si>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</si>
  <si>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</si>
  <si>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</si>
  <si>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</si>
  <si>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</si>
  <si>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</si>
  <si>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</si>
  <si>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</si>
  <si>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</si>
  <si>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</si>
  <si>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</si>
  <si>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</si>
  <si>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</si>
  <si>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</si>
  <si>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</si>
  <si>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</si>
  <si>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</si>
  <si>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</si>
  <si>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</si>
  <si>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</si>
  <si>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</si>
  <si>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</si>
  <si>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</si>
  <si>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</si>
  <si>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</si>
  <si>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</si>
  <si>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</si>
  <si>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</si>
  <si>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</si>
  <si>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</si>
  <si>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</si>
  <si>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</si>
  <si>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</si>
  <si>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</si>
  <si>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</si>
  <si>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</si>
  <si>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</si>
  <si>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</si>
  <si>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</si>
  <si>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</si>
  <si>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</si>
  <si>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</si>
  <si>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</si>
  <si>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</si>
  <si>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</si>
  <si>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</si>
  <si>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</si>
  <si>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</si>
  <si>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</si>
  <si>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</si>
  <si>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</si>
  <si>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</si>
  <si>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</si>
  <si>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</si>
  <si>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</si>
  <si>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</si>
  <si>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</si>
  <si>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</si>
  <si>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</si>
  <si>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</si>
  <si>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</si>
  <si>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</si>
  <si>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</si>
  <si>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</si>
  <si>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</si>
  <si>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</si>
  <si>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</si>
  <si>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</si>
  <si>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</si>
  <si>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</si>
  <si>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</si>
  <si>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</si>
  <si>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</si>
  <si>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</si>
  <si>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</si>
  <si>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</si>
  <si>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</si>
  <si>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</si>
  <si>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</si>
  <si>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</si>
  <si>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</si>
  <si>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</si>
  <si>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</si>
  <si>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</si>
  <si>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</si>
  <si>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</si>
  <si>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</si>
  <si>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</si>
  <si>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</si>
  <si>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</si>
  <si>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</si>
  <si>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</si>
  <si>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</si>
  <si>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</si>
  <si>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</si>
  <si>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</si>
  <si>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</si>
  <si>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</si>
  <si>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</si>
  <si>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</si>
  <si>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</si>
  <si>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</si>
  <si>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</si>
  <si>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</si>
  <si>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</si>
  <si>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</si>
  <si>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</si>
  <si>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</si>
  <si>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</si>
  <si>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</si>
  <si>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</si>
  <si>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</si>
  <si>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</si>
  <si>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</si>
  <si>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</si>
  <si>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</si>
  <si>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</si>
  <si>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</si>
  <si>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</si>
  <si>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</si>
  <si>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</si>
  <si>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</si>
  <si>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</si>
  <si>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</si>
  <si>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</si>
  <si>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</si>
  <si>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</si>
  <si>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</si>
  <si>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</si>
  <si>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</si>
  <si>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</si>
  <si>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</si>
  <si>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</si>
  <si>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</si>
  <si>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</si>
  <si>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</si>
  <si>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</si>
  <si>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</si>
  <si>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</si>
  <si>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</si>
  <si>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</si>
  <si>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</si>
  <si>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</si>
  <si>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</si>
  <si>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</si>
  <si>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</si>
  <si>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</si>
  <si>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</si>
  <si>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</si>
  <si>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</si>
  <si>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</si>
  <si>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</si>
  <si>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</si>
  <si>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</si>
  <si>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</si>
  <si>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</si>
  <si>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</si>
  <si>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</si>
  <si>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</si>
  <si>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</si>
  <si>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</si>
  <si>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</si>
  <si>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</si>
  <si>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</si>
  <si>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</si>
  <si>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</si>
  <si>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</si>
  <si>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</si>
  <si>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</si>
  <si>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</si>
  <si>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</si>
  <si>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</si>
  <si>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</si>
  <si>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</si>
  <si>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</si>
  <si>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</si>
  <si>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</si>
  <si>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</si>
  <si>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</si>
  <si>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</si>
  <si>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</si>
  <si>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</si>
  <si>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</si>
  <si>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</si>
  <si>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</si>
  <si>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</si>
  <si>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</si>
  <si>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</si>
  <si>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</si>
  <si>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</si>
  <si>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</si>
  <si>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</si>
  <si>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</si>
  <si>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</si>
  <si>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</si>
  <si>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</si>
  <si>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</si>
  <si>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</si>
  <si>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</si>
  <si>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</si>
  <si>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</si>
  <si>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</si>
  <si>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</si>
  <si>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</si>
  <si>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</si>
  <si>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</si>
  <si>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</si>
  <si>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</si>
  <si>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</si>
  <si>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</si>
  <si>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</si>
  <si>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</si>
  <si>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</si>
  <si>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</si>
  <si>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</si>
  <si>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</si>
  <si>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</si>
  <si>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</si>
  <si>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</si>
  <si>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</si>
  <si>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</si>
  <si>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</si>
  <si>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</si>
  <si>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</si>
  <si>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</si>
  <si>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</si>
  <si>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</si>
  <si>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</si>
  <si>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</si>
  <si>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</si>
  <si>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</si>
  <si>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</si>
  <si>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</si>
  <si>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</si>
  <si>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</si>
  <si>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</si>
  <si>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</si>
  <si>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</si>
  <si>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</si>
  <si>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</si>
  <si>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</si>
  <si>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</si>
  <si>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</si>
  <si>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</si>
  <si>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</si>
  <si>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</si>
  <si>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</si>
  <si>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</si>
  <si>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</si>
  <si>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</si>
  <si>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</si>
  <si>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</si>
  <si>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</si>
  <si>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</si>
  <si>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</si>
  <si>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</si>
  <si>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</si>
  <si>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</si>
  <si>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</si>
  <si>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</si>
  <si>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</si>
  <si>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</si>
  <si>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</si>
  <si>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</si>
  <si>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</si>
  <si>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</si>
  <si>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</si>
  <si>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</si>
  <si>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</si>
  <si>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</si>
  <si>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</si>
  <si>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</si>
  <si>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</si>
  <si>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</si>
  <si>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</si>
  <si>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</si>
  <si>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</si>
  <si>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</si>
  <si>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</si>
  <si>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</si>
  <si>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</si>
  <si>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</si>
  <si>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</si>
  <si>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</si>
  <si>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</si>
  <si>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</si>
  <si>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</si>
  <si>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</si>
  <si>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</si>
  <si>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</si>
  <si>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</si>
  <si>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</si>
  <si>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</si>
  <si>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</si>
  <si>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</si>
  <si>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</si>
  <si>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</si>
  <si>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</si>
  <si>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</si>
  <si>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</si>
  <si>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</si>
  <si>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</si>
  <si>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</si>
  <si>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</si>
  <si>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</si>
  <si>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</si>
  <si>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</si>
  <si>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</si>
  <si>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</si>
  <si>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</si>
  <si>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</si>
  <si>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</si>
  <si>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</si>
  <si>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</si>
  <si>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</si>
  <si>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</si>
  <si>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</si>
  <si>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</si>
  <si>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</si>
  <si>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</si>
  <si>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</si>
  <si>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</si>
  <si>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</si>
  <si>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</si>
  <si>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</si>
  <si>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</si>
  <si>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</si>
  <si>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</si>
  <si>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</si>
  <si>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</si>
  <si>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</si>
  <si>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</si>
  <si>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</si>
  <si>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</si>
  <si>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</si>
  <si>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</si>
  <si>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</si>
  <si>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</si>
  <si>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</si>
  <si>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</si>
  <si>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</si>
  <si>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</si>
  <si>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</si>
  <si>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</si>
  <si>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</si>
  <si>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</si>
  <si>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</si>
  <si>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</si>
  <si>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</si>
  <si>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</si>
  <si>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</si>
  <si>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</si>
  <si>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</si>
  <si>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</si>
  <si>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</si>
  <si>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</si>
  <si>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</si>
  <si>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</si>
  <si>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</si>
  <si>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</si>
  <si>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</si>
  <si>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</si>
  <si>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</si>
  <si>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</si>
  <si>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</si>
  <si>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</si>
  <si>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</si>
  <si>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</si>
  <si>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</si>
  <si>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</si>
  <si>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</si>
  <si>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</si>
  <si>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</si>
  <si>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</si>
  <si>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</si>
  <si>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</si>
  <si>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</si>
  <si>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</si>
  <si>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</si>
  <si>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</si>
  <si>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</si>
  <si>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</si>
  <si>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</si>
  <si>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</si>
  <si>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</si>
  <si>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</si>
  <si>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</si>
  <si>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</si>
  <si>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</si>
  <si>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</si>
  <si>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</si>
  <si>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</si>
  <si>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</si>
  <si>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</si>
  <si>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</si>
  <si>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</si>
  <si>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</si>
  <si>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</si>
  <si>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</si>
  <si>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</si>
  <si>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</si>
  <si>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</si>
  <si>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</si>
  <si>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</si>
  <si>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</si>
  <si>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</si>
  <si>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</si>
  <si>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</si>
  <si>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</si>
  <si>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</si>
  <si>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</si>
  <si>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</si>
  <si>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</si>
  <si>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</si>
  <si>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</si>
  <si>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</si>
  <si>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</si>
  <si>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</si>
  <si>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</si>
  <si>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</si>
  <si>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</si>
  <si>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</si>
  <si>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</si>
  <si>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</si>
  <si>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</si>
  <si>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</si>
  <si>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</si>
  <si>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</si>
  <si>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</si>
  <si>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</si>
  <si>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</si>
  <si>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</si>
  <si>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</si>
  <si>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</si>
  <si>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</si>
  <si>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</si>
  <si>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</si>
  <si>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</si>
  <si>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</si>
  <si>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</si>
  <si>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</si>
  <si>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</si>
  <si>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</si>
  <si>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</si>
  <si>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</si>
  <si>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</si>
  <si>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</si>
  <si>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</si>
  <si>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</si>
  <si>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</si>
  <si>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</si>
  <si>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</si>
  <si>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</si>
  <si>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</si>
  <si>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</si>
  <si>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</si>
  <si>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</si>
  <si>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</si>
  <si>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</si>
  <si>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</si>
  <si>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</si>
  <si>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</si>
  <si>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</si>
  <si>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</si>
  <si>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</si>
  <si>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</si>
  <si>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</si>
  <si>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</si>
  <si>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</si>
  <si>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</si>
  <si>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</si>
  <si>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</si>
  <si>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</si>
  <si>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</si>
  <si>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</si>
  <si>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</si>
  <si>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</si>
  <si>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</si>
  <si>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</si>
  <si>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</si>
  <si>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</si>
  <si>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</si>
  <si>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</si>
  <si>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</si>
  <si>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</si>
  <si>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</si>
  <si>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</si>
  <si>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</si>
  <si>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</si>
  <si>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</si>
  <si>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</si>
  <si>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</si>
  <si>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</si>
  <si>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</si>
  <si>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</si>
  <si>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</si>
  <si>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</si>
  <si>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</si>
  <si>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</si>
  <si>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</si>
  <si>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</si>
  <si>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</si>
  <si>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</si>
  <si>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</si>
  <si>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</si>
  <si>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</si>
  <si>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</si>
  <si>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</si>
  <si>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</si>
  <si>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</si>
  <si>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</si>
  <si>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</si>
  <si>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</si>
  <si>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</si>
  <si>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</si>
  <si>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</si>
  <si>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</si>
  <si>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</si>
  <si>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</si>
  <si>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</si>
  <si>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</si>
  <si>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</si>
  <si>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</si>
  <si>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</si>
  <si>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</si>
  <si>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</si>
  <si>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</si>
  <si>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</si>
  <si>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</si>
  <si>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</si>
  <si>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</si>
  <si>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</si>
  <si>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</si>
  <si>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</si>
  <si>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</si>
  <si>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</si>
  <si>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</si>
  <si>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</si>
  <si>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</si>
  <si>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</si>
  <si>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</si>
  <si>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</si>
  <si>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</si>
  <si>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</si>
  <si>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</si>
  <si>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</si>
  <si>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</si>
  <si>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</si>
  <si>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</si>
  <si>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</si>
  <si>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</si>
  <si>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</si>
  <si>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</si>
  <si>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</si>
  <si>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</si>
  <si>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</si>
  <si>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</si>
  <si>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</si>
  <si>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</si>
  <si>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</si>
  <si>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</si>
  <si>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</si>
  <si>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</si>
  <si>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</si>
  <si>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</si>
  <si>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</si>
  <si>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</si>
  <si>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</si>
  <si>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</si>
  <si>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</si>
  <si>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</si>
  <si>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</si>
  <si>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</si>
  <si>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</si>
  <si>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</si>
  <si>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</si>
  <si>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</si>
  <si>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</si>
  <si>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</si>
  <si>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</si>
  <si>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</si>
  <si>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</si>
  <si>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</si>
  <si>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</si>
  <si>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</si>
  <si>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</si>
  <si>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</si>
  <si>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</si>
  <si>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</si>
  <si>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</si>
  <si>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</si>
  <si>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</si>
  <si>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</si>
  <si>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</si>
  <si>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</si>
  <si>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</si>
  <si>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</si>
  <si>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</si>
  <si>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</si>
  <si>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</si>
  <si>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</si>
  <si>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</si>
  <si>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</si>
  <si>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</si>
  <si>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</si>
  <si>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</si>
  <si>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</si>
  <si>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</si>
  <si>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</si>
  <si>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</si>
  <si>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</si>
  <si>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</si>
  <si>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</si>
  <si>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</si>
  <si>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</si>
  <si>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</si>
  <si>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</si>
  <si>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</si>
  <si>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</si>
  <si>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</si>
  <si>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</si>
  <si>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</si>
  <si>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</si>
  <si>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</si>
  <si>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</si>
  <si>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</si>
  <si>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</si>
  <si>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</si>
  <si>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</si>
  <si>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</si>
  <si>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</si>
  <si>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</si>
  <si>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</si>
  <si>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</si>
  <si>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</si>
  <si>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</si>
  <si>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</si>
  <si>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</si>
  <si>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</si>
  <si>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</si>
  <si>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</si>
  <si>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</si>
  <si>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</si>
  <si>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</si>
  <si>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</si>
  <si>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</si>
  <si>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</si>
  <si>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</si>
  <si>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</si>
  <si>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</si>
  <si>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</si>
  <si>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</si>
  <si>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</si>
  <si>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</si>
  <si>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</si>
  <si>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</si>
  <si>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</si>
  <si>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</si>
  <si>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</si>
  <si>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</si>
  <si>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</si>
  <si>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</si>
  <si>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</si>
  <si>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</si>
  <si>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</si>
  <si>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</si>
  <si>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</si>
  <si>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</si>
  <si>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</si>
  <si>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</si>
  <si>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</si>
  <si>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</si>
  <si>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</si>
  <si>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</si>
  <si>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</si>
  <si>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</si>
  <si>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</si>
  <si>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</si>
  <si>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</si>
  <si>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</si>
  <si>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</si>
  <si>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</si>
  <si>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</si>
  <si>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</si>
  <si>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</si>
  <si>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</si>
  <si>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</si>
  <si>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</si>
  <si>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</si>
  <si>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</si>
  <si>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</si>
  <si>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</si>
  <si>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</si>
  <si>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</si>
  <si>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</si>
  <si>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</si>
  <si>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</si>
  <si>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</si>
  <si>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</si>
  <si>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</si>
  <si>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</si>
  <si>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</si>
  <si>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</si>
  <si>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</si>
  <si>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</si>
  <si>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</si>
  <si>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</si>
  <si>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</si>
  <si>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</si>
  <si>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</si>
  <si>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</si>
  <si>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</si>
  <si>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</si>
  <si>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</si>
  <si>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</si>
  <si>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</si>
  <si>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</si>
  <si>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</si>
  <si>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</si>
  <si>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</si>
  <si>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</si>
  <si>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</si>
  <si>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</si>
  <si>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</si>
  <si>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</si>
  <si>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</si>
  <si>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</si>
  <si>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</si>
  <si>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</si>
  <si>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</si>
  <si>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</si>
  <si>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</si>
  <si>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</si>
  <si>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</si>
  <si>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</si>
  <si>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</si>
  <si>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</si>
  <si>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</si>
  <si>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</si>
  <si>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</si>
  <si>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</si>
  <si>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</si>
  <si>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</si>
  <si>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</si>
  <si>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</si>
  <si>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</si>
  <si>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</si>
  <si>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</si>
  <si>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</si>
  <si>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</si>
  <si>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</si>
  <si>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</si>
  <si>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</si>
  <si>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</si>
  <si>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</si>
  <si>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</si>
  <si>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</si>
  <si>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</si>
  <si>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</si>
  <si>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</si>
  <si>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</si>
  <si>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</si>
  <si>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</si>
  <si>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</si>
  <si>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</si>
  <si>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</si>
  <si>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</si>
  <si>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</si>
  <si>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</si>
  <si>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</si>
  <si>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</si>
  <si>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</si>
  <si>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</si>
  <si>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</si>
  <si>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</si>
  <si>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</si>
  <si>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</si>
  <si>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</si>
  <si>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</si>
  <si>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</si>
  <si>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</si>
  <si>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</si>
  <si>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</si>
  <si>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</si>
  <si>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</si>
  <si>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</si>
  <si>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</si>
  <si>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</si>
  <si>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</si>
  <si>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</si>
  <si>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</si>
  <si>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</si>
  <si>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</si>
  <si>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</si>
  <si>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</si>
  <si>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</si>
  <si>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</si>
  <si>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</si>
  <si>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</si>
  <si>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</si>
  <si>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</si>
  <si>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</si>
  <si>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</si>
  <si>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</si>
  <si>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</si>
  <si>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</si>
  <si>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</si>
  <si>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</si>
  <si>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</si>
  <si>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</si>
  <si>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</si>
  <si>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</si>
  <si>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</si>
  <si>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</si>
  <si>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</si>
  <si>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</si>
  <si>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</si>
  <si>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</si>
  <si>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</si>
  <si>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</si>
  <si>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</si>
  <si>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</si>
  <si>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</si>
  <si>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</si>
  <si>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</si>
  <si>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</si>
  <si>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</si>
  <si>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</si>
  <si>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</si>
  <si>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</si>
  <si>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</si>
  <si>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</si>
  <si>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</si>
  <si>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</si>
  <si>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</si>
  <si>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</si>
  <si>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</si>
  <si>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</si>
  <si>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</si>
  <si>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</si>
  <si>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</si>
  <si>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</si>
  <si>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</si>
  <si>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</si>
  <si>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</si>
  <si>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</si>
  <si>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</si>
  <si>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</si>
  <si>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</si>
  <si>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</si>
  <si>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</si>
  <si>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</si>
  <si>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</si>
  <si>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</si>
  <si>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</si>
  <si>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</si>
  <si>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</si>
  <si>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</si>
  <si>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</si>
  <si>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</si>
  <si>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</si>
  <si>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</si>
  <si>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</si>
  <si>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</si>
  <si>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</si>
  <si>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</si>
  <si>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</si>
  <si>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</si>
  <si>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</si>
  <si>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</si>
  <si>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</si>
  <si>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</si>
  <si>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</si>
  <si>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</si>
  <si>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</si>
  <si>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</si>
  <si>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</si>
  <si>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</si>
  <si>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</si>
  <si>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</si>
  <si>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</si>
  <si>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</si>
  <si>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</si>
  <si>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</si>
  <si>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</si>
  <si>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</si>
  <si>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</si>
  <si>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</si>
  <si>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</si>
  <si>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</si>
  <si>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</si>
  <si>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</si>
  <si>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</si>
  <si>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</si>
  <si>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</si>
  <si>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</si>
  <si>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</si>
  <si>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</si>
  <si>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</si>
  <si>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</si>
  <si>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</si>
  <si>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</si>
  <si>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</si>
  <si>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</si>
  <si>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</si>
  <si>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</si>
  <si>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</si>
  <si>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</si>
  <si>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</si>
  <si>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</si>
  <si>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</si>
  <si>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</si>
  <si>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</si>
  <si>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</si>
  <si>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</si>
  <si>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</si>
  <si>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</si>
  <si>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</si>
  <si>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</si>
  <si>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</si>
  <si>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</si>
  <si>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</si>
  <si>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</si>
  <si>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</si>
  <si>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</si>
  <si>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</si>
  <si>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</si>
  <si>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</si>
  <si>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</si>
  <si>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</si>
  <si>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</si>
  <si>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</si>
  <si>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</si>
  <si>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</si>
  <si>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</si>
  <si>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</si>
  <si>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</si>
  <si>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</si>
  <si>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</si>
  <si>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</si>
  <si>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</si>
  <si>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</si>
  <si>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</si>
  <si>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</si>
  <si>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</si>
  <si>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</si>
  <si>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</si>
  <si>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</si>
  <si>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</si>
  <si>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</si>
  <si>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</si>
  <si>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</si>
  <si>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</si>
  <si>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</si>
  <si>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</si>
  <si>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</si>
  <si>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</si>
  <si>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</si>
  <si>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</si>
  <si>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</si>
  <si>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</si>
  <si>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</si>
  <si>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</si>
  <si>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</si>
  <si>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</si>
  <si>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</si>
  <si>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</si>
  <si>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</si>
  <si>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</si>
  <si>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</si>
  <si>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</si>
  <si>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</si>
  <si>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</si>
  <si>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</si>
  <si>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</si>
  <si>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</si>
  <si>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</si>
  <si>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</si>
  <si>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</si>
  <si>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</si>
  <si>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</si>
  <si>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</si>
  <si>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</si>
  <si>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</si>
  <si>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</si>
  <si>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</si>
  <si>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</si>
  <si>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</si>
  <si>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</si>
  <si>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</si>
  <si>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</si>
  <si>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</si>
  <si>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</si>
  <si>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</si>
  <si>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</si>
  <si>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</si>
  <si>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</si>
  <si>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</si>
  <si>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</si>
  <si>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</si>
  <si>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</si>
  <si>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</si>
  <si>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</si>
  <si>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</si>
  <si>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</si>
  <si>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</si>
  <si>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</si>
  <si>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</si>
  <si>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</si>
  <si>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</si>
  <si>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</si>
  <si>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</si>
  <si>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</si>
  <si>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</si>
  <si>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</si>
  <si>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</si>
  <si>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</si>
  <si>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</si>
  <si>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</si>
  <si>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</si>
  <si>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</si>
  <si>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</si>
  <si>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</si>
  <si>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</si>
  <si>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</si>
  <si>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</si>
  <si>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</si>
  <si>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</si>
  <si>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</si>
  <si>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</si>
  <si>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</si>
  <si>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</si>
  <si>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</si>
  <si>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</si>
  <si>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</si>
  <si>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</si>
  <si>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</si>
  <si>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</si>
  <si>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</si>
  <si>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</si>
  <si>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</si>
  <si>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</si>
  <si>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</si>
  <si>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</si>
  <si>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</si>
  <si>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</si>
  <si>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</si>
  <si>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</si>
  <si>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</si>
  <si>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</si>
  <si>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</si>
  <si>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</si>
  <si>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</si>
  <si>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</si>
  <si>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</si>
  <si>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</si>
  <si>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</si>
  <si>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</si>
  <si>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</si>
  <si>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</si>
  <si>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</si>
  <si>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</si>
  <si>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</si>
  <si>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</si>
  <si>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</si>
  <si>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</si>
  <si>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</si>
  <si>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</si>
  <si>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</si>
  <si>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</si>
  <si>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</si>
  <si>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</si>
  <si>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</si>
  <si>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</si>
  <si>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</si>
  <si>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</si>
  <si>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</si>
  <si>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</si>
  <si>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</si>
  <si>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</si>
  <si>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</si>
  <si>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</si>
  <si>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</si>
  <si>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</si>
  <si>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</si>
  <si>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</si>
  <si>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</si>
  <si>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</si>
  <si>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</si>
  <si>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</si>
  <si>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</si>
  <si>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</si>
  <si>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</si>
  <si>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</si>
  <si>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</si>
  <si>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</si>
  <si>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</si>
  <si>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</si>
  <si>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</si>
  <si>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</si>
  <si>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</si>
  <si>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</si>
  <si>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</si>
  <si>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</si>
  <si>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</si>
  <si>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</si>
  <si>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</si>
  <si>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</si>
  <si>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</si>
  <si>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</si>
  <si>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</si>
  <si>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</si>
  <si>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</si>
  <si>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</si>
  <si>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</si>
  <si>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</si>
  <si>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</si>
  <si>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</si>
  <si>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</si>
  <si>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</si>
  <si>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</si>
  <si>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</si>
  <si>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</si>
  <si>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</si>
  <si>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</si>
  <si>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</si>
  <si>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</si>
  <si>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</si>
  <si>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</si>
  <si>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</si>
  <si>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</si>
  <si>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</si>
  <si>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</si>
  <si>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</si>
  <si>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</si>
  <si>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</si>
  <si>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</si>
  <si>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</si>
  <si>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</si>
  <si>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</si>
  <si>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</si>
  <si>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</si>
  <si>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</si>
  <si>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</si>
  <si>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</si>
  <si>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</si>
  <si>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</si>
  <si>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</si>
  <si>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</si>
  <si>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</si>
  <si>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</si>
  <si>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</si>
  <si>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</si>
  <si>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</si>
  <si>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</si>
  <si>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</si>
  <si>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</si>
  <si>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</si>
  <si>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</si>
  <si>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</si>
  <si>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</si>
  <si>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</si>
  <si>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</si>
  <si>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</si>
  <si>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</si>
  <si>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</si>
  <si>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</si>
  <si>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</si>
  <si>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</si>
  <si>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</si>
  <si>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</si>
  <si>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</si>
  <si>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</si>
  <si>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</si>
  <si>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</si>
  <si>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</si>
  <si>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</si>
  <si>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</si>
  <si>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</si>
  <si>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</si>
  <si>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</si>
  <si>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</si>
  <si>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</si>
  <si>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</si>
  <si>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</si>
  <si>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</si>
  <si>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</si>
  <si>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</si>
  <si>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</si>
  <si>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</si>
  <si>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</si>
  <si>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</si>
  <si>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</si>
  <si>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</si>
  <si>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</si>
  <si>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</si>
  <si>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</si>
  <si>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</si>
  <si>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</si>
  <si>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</si>
  <si>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</si>
  <si>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</si>
  <si>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</si>
  <si>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</si>
  <si>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</si>
  <si>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</si>
  <si>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</si>
  <si>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</si>
  <si>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</si>
  <si>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</si>
  <si>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</si>
  <si>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</si>
  <si>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</si>
  <si>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</si>
  <si>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</si>
  <si>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</si>
  <si>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</si>
  <si>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</si>
  <si>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</si>
  <si>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</si>
  <si>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</si>
  <si>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</si>
  <si>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</si>
  <si>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</si>
  <si>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</si>
  <si>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</si>
  <si>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</si>
  <si>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</si>
  <si>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</si>
  <si>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</si>
  <si>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</si>
  <si>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</si>
  <si>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</si>
  <si>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</si>
  <si>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</si>
  <si>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</si>
  <si>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</si>
  <si>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</si>
  <si>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</si>
  <si>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</si>
  <si>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</si>
  <si>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</si>
  <si>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</si>
  <si>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</si>
  <si>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</si>
  <si>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</si>
  <si>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</si>
  <si>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</si>
  <si>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</si>
  <si>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</si>
  <si>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</si>
  <si>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</si>
  <si>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</si>
  <si>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</si>
  <si>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</si>
  <si>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</si>
  <si>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</si>
  <si>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</si>
  <si>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</si>
  <si>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</si>
  <si>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</si>
  <si>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</si>
  <si>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</si>
  <si>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</si>
  <si>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</si>
  <si>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</si>
  <si>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</si>
  <si>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</si>
  <si>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</si>
  <si>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</si>
  <si>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</si>
  <si>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</si>
  <si>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</si>
  <si>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</si>
  <si>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</si>
  <si>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</si>
  <si>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</si>
  <si>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</si>
  <si>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</si>
  <si>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</si>
  <si>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</si>
  <si>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</si>
  <si>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</si>
  <si>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</si>
  <si>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</si>
  <si>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</si>
  <si>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</si>
  <si>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</si>
  <si>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</si>
  <si>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</si>
  <si>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</si>
  <si>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</si>
  <si>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</si>
  <si>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</si>
  <si>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</si>
  <si>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</si>
  <si>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</si>
  <si>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</si>
  <si>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</si>
  <si>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</si>
  <si>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</si>
  <si>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</si>
  <si>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</si>
  <si>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</si>
  <si>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</si>
  <si>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</si>
  <si>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</si>
  <si>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</si>
  <si>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</si>
  <si>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</si>
  <si>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</si>
  <si>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</si>
  <si>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</si>
  <si>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</si>
  <si>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</si>
  <si>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</si>
  <si>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</si>
  <si>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</si>
  <si>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</si>
  <si>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</si>
  <si>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</si>
  <si>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</si>
  <si>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</si>
  <si>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</si>
  <si>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</si>
  <si>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</si>
  <si>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</si>
  <si>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</si>
  <si>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</si>
  <si>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</si>
  <si>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</si>
  <si>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</si>
  <si>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</si>
  <si>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</si>
  <si>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</si>
  <si>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</si>
  <si>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</si>
  <si>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</si>
  <si>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</si>
  <si>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</si>
  <si>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</si>
  <si>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</si>
  <si>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</si>
  <si>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</si>
  <si>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</si>
  <si>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</si>
  <si>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</si>
  <si>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</si>
  <si>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</si>
  <si>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</si>
  <si>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</si>
  <si>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</si>
  <si>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</si>
  <si>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</si>
  <si>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</si>
  <si>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</si>
  <si>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</si>
  <si>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</si>
  <si>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</si>
  <si>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</si>
  <si>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</si>
  <si>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</si>
  <si>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</si>
  <si>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</si>
  <si>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</si>
  <si>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</si>
  <si>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</si>
  <si>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</si>
  <si>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</si>
  <si>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</si>
  <si>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</si>
  <si>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</si>
  <si>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</si>
  <si>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</si>
  <si>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</si>
  <si>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</si>
  <si>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</si>
  <si>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</si>
  <si>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</si>
  <si>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</si>
  <si>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</si>
  <si>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</si>
  <si>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</si>
  <si>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</si>
  <si>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</si>
  <si>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</si>
  <si>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</si>
  <si>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</si>
  <si>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</si>
  <si>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</si>
  <si>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</si>
  <si>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</si>
  <si>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</si>
  <si>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</si>
  <si>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</si>
  <si>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</si>
  <si>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</si>
  <si>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</si>
  <si>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</si>
  <si>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</si>
  <si>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</si>
  <si>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</si>
  <si>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</si>
  <si>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</si>
  <si>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</si>
  <si>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</si>
  <si>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</si>
  <si>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</si>
  <si>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</si>
  <si>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</si>
  <si>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</si>
  <si>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</si>
  <si>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</si>
  <si>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</si>
  <si>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</si>
  <si>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</si>
  <si>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</si>
  <si>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</si>
  <si>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</si>
  <si>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</si>
  <si>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</si>
  <si>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</si>
  <si>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</si>
  <si>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</si>
  <si>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</si>
  <si>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</si>
  <si>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</si>
  <si>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</si>
  <si>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</si>
  <si>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</si>
  <si>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</si>
  <si>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</si>
  <si>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</si>
  <si>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</si>
  <si>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</si>
  <si>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</si>
  <si>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</si>
  <si>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</si>
  <si>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</si>
  <si>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</si>
  <si>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</si>
  <si>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</si>
  <si>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</si>
  <si>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</si>
  <si>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</si>
  <si>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</si>
  <si>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</si>
  <si>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</si>
  <si>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</si>
  <si>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</si>
  <si>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</si>
  <si>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</si>
  <si>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</si>
  <si>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</si>
  <si>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</si>
  <si>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</si>
  <si>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</si>
  <si>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</si>
  <si>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</si>
  <si>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</si>
  <si>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</si>
  <si>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</si>
  <si>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</si>
  <si>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</si>
  <si>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</si>
  <si>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</si>
  <si>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</si>
  <si>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</si>
  <si>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</si>
  <si>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</si>
  <si>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</si>
  <si>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</si>
  <si>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</si>
  <si>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</si>
  <si>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</si>
  <si>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</si>
  <si>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</si>
  <si>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</si>
  <si>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</si>
  <si>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</si>
  <si>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</si>
  <si>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</si>
  <si>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</si>
  <si>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</si>
  <si>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</si>
  <si>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</si>
  <si>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</si>
  <si>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</si>
  <si>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</si>
  <si>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</si>
  <si>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</si>
  <si>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</si>
  <si>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</si>
  <si>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</si>
  <si>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</si>
  <si>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</si>
  <si>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</si>
  <si>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</si>
  <si>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</si>
  <si>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</si>
  <si>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</si>
  <si>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</si>
  <si>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</si>
  <si>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</si>
  <si>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</si>
  <si>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</si>
  <si>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</si>
  <si>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</si>
  <si>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</si>
  <si>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</si>
  <si>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</si>
  <si>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</si>
  <si>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</si>
  <si>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</si>
  <si>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</si>
  <si>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</si>
  <si>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</si>
  <si>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</si>
  <si>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</si>
  <si>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</si>
  <si>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</si>
  <si>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</si>
  <si>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</si>
  <si>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</si>
  <si>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</si>
  <si>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</si>
  <si>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</si>
  <si>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</si>
  <si>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</si>
  <si>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</si>
  <si>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</si>
  <si>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</si>
  <si>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</si>
  <si>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</si>
  <si>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</si>
  <si>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</si>
  <si>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</si>
  <si>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</si>
  <si>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</si>
  <si>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</si>
  <si>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</si>
  <si>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</si>
  <si>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</si>
  <si>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</si>
  <si>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</si>
  <si>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</si>
  <si>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</si>
  <si>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</si>
  <si>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</si>
  <si>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</si>
  <si>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</si>
  <si>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</si>
  <si>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</si>
  <si>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</si>
  <si>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</si>
  <si>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</si>
  <si>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</si>
  <si>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</si>
  <si>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</si>
  <si>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</si>
  <si>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</si>
  <si>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</si>
  <si>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</si>
  <si>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</si>
  <si>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</si>
  <si>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</si>
  <si>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</si>
  <si>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</si>
  <si>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</si>
  <si>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</si>
  <si>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</si>
  <si>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</si>
  <si>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</si>
  <si>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</si>
  <si>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</si>
  <si>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</si>
  <si>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</si>
  <si>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</si>
  <si>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</si>
  <si>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</si>
  <si>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</si>
  <si>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</si>
  <si>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</si>
  <si>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</si>
  <si>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</si>
  <si>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</si>
  <si>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</si>
  <si>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</si>
  <si>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</si>
  <si>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</si>
  <si>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</si>
  <si>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</si>
  <si>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</si>
  <si>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</si>
  <si>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</si>
  <si>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</si>
  <si>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</si>
  <si>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</si>
  <si>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</si>
  <si>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</si>
  <si>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</si>
  <si>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</si>
  <si>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</si>
  <si>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</si>
  <si>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</si>
  <si>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</si>
  <si>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</si>
  <si>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</si>
  <si>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</si>
  <si>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</si>
  <si>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</si>
  <si>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</si>
  <si>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</si>
  <si>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</si>
  <si>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</si>
  <si>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</si>
  <si>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</si>
  <si>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</si>
  <si>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</si>
  <si>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</si>
  <si>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</si>
  <si>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</si>
  <si>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</si>
  <si>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</si>
  <si>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</si>
  <si>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</si>
  <si>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</si>
  <si>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</si>
  <si>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</si>
  <si>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</si>
  <si>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</si>
  <si>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</si>
  <si>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</si>
  <si>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</si>
  <si>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</si>
  <si>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</si>
  <si>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</si>
  <si>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</si>
  <si>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</si>
  <si>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</si>
  <si>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</si>
  <si>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</si>
  <si>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</si>
  <si>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</si>
  <si>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</si>
  <si>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</si>
  <si>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</si>
  <si>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</si>
  <si>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</si>
  <si>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</si>
  <si>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</si>
  <si>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</si>
  <si>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</si>
  <si>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</si>
  <si>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</si>
  <si>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</si>
  <si>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</si>
  <si>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</si>
  <si>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</si>
  <si>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</si>
  <si>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</si>
  <si>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</si>
  <si>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</si>
  <si>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</si>
  <si>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</si>
  <si>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</si>
  <si>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</si>
  <si>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</si>
  <si>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</si>
  <si>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</si>
  <si>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</si>
  <si>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</si>
  <si>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</si>
  <si>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</si>
  <si>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</si>
  <si>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</si>
  <si>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</si>
  <si>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</si>
  <si>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</si>
  <si>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</si>
  <si>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</si>
  <si>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</si>
  <si>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</si>
  <si>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</si>
  <si>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</si>
  <si>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</si>
  <si>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</si>
  <si>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</si>
  <si>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</si>
  <si>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</si>
  <si>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</si>
  <si>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</si>
  <si>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</si>
  <si>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</si>
  <si>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</si>
  <si>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</si>
  <si>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</si>
  <si>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</si>
  <si>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</si>
  <si>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</si>
  <si>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</si>
  <si>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</si>
  <si>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</si>
  <si>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</si>
  <si>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</si>
  <si>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</si>
  <si>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</si>
  <si>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</si>
  <si>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</si>
  <si>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</si>
  <si>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</si>
  <si>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</si>
  <si>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</si>
  <si>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</si>
  <si>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</si>
  <si>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</si>
  <si>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</si>
  <si>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</si>
  <si>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</si>
  <si>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</si>
  <si>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</si>
  <si>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</si>
  <si>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</si>
  <si>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</si>
  <si>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</si>
  <si>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</si>
  <si>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</si>
  <si>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</si>
  <si>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</si>
  <si>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</si>
  <si>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</si>
  <si>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</si>
  <si>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</si>
  <si>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</si>
  <si>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</si>
  <si>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</si>
  <si>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</si>
  <si>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</si>
  <si>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</si>
  <si>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</si>
  <si>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</si>
  <si>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</si>
  <si>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</si>
  <si>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</si>
  <si>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</si>
  <si>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</si>
  <si>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</si>
  <si>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</si>
  <si>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</si>
  <si>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</si>
  <si>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</si>
  <si>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</si>
  <si>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</si>
  <si>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</si>
  <si>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</si>
  <si>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</si>
  <si>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</si>
  <si>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</si>
  <si>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</si>
  <si>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</si>
  <si>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</si>
  <si>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</si>
  <si>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</si>
  <si>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</si>
  <si>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</si>
  <si>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</si>
  <si>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</si>
  <si>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</si>
  <si>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</si>
  <si>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</si>
  <si>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</si>
  <si>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</si>
  <si>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</si>
  <si>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</si>
  <si>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</si>
  <si>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</si>
  <si>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</si>
  <si>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</si>
  <si>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</si>
  <si>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</si>
  <si>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</si>
  <si>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</si>
  <si>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</si>
  <si>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</si>
  <si>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</si>
  <si>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</si>
  <si>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</si>
  <si>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</si>
  <si>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</si>
  <si>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</si>
  <si>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</si>
  <si>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</si>
  <si>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</si>
  <si>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</si>
  <si>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</si>
  <si>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</si>
  <si>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</si>
  <si>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</si>
  <si>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</si>
  <si>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</si>
  <si>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</si>
  <si>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</si>
  <si>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</si>
  <si>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</si>
  <si>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</si>
  <si>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</si>
  <si>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</si>
  <si>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</si>
  <si>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</si>
  <si>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</si>
  <si>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</si>
  <si>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</si>
  <si>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</si>
  <si>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</si>
  <si>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</si>
  <si>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</si>
  <si>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</si>
  <si>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</si>
  <si>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</si>
  <si>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</si>
  <si>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</si>
  <si>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</si>
  <si>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</si>
  <si>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</si>
  <si>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</si>
  <si>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</si>
  <si>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</si>
  <si>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</si>
  <si>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</si>
  <si>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</si>
  <si>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</si>
  <si>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</si>
  <si>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</si>
  <si>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</si>
  <si>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</si>
  <si>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</si>
  <si>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</si>
  <si>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</si>
  <si>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</si>
  <si>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</si>
  <si>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</si>
  <si>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</si>
  <si>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</si>
  <si>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</si>
  <si>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</si>
  <si>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</si>
  <si>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</si>
  <si>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</si>
  <si>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</si>
  <si>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</si>
  <si>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</si>
  <si>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</si>
  <si>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</si>
  <si>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</si>
  <si>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</si>
  <si>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</si>
  <si>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</si>
  <si>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</si>
  <si>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</si>
  <si>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</si>
  <si>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</si>
  <si>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</si>
  <si>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</si>
  <si>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</si>
  <si>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</si>
  <si>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</si>
  <si>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</si>
  <si>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</si>
  <si>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</si>
  <si>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</si>
  <si>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</si>
  <si>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</si>
  <si>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</si>
  <si>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</si>
  <si>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</si>
  <si>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</si>
  <si>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</si>
  <si>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</si>
  <si>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</si>
  <si>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</si>
  <si>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</si>
  <si>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</si>
  <si>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</si>
  <si>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</si>
  <si>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</si>
  <si>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</si>
  <si>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</si>
  <si>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</si>
  <si>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</si>
  <si>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</si>
  <si>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</si>
  <si>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</si>
  <si>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</si>
  <si>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</si>
  <si>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</si>
  <si>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</si>
  <si>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</si>
  <si>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</si>
  <si>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</si>
  <si>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</si>
  <si>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</si>
  <si>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</si>
  <si>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</si>
  <si>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</si>
  <si>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</si>
  <si>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</si>
  <si>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</si>
  <si>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</si>
  <si>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</si>
  <si>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</si>
  <si>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</si>
  <si>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</si>
  <si>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</si>
  <si>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</si>
  <si>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</si>
  <si>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</si>
  <si>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</si>
  <si>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</si>
  <si>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</si>
  <si>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</si>
  <si>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</si>
  <si>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</si>
  <si>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</si>
  <si>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</si>
  <si>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</si>
  <si>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</si>
  <si>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</si>
  <si>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</si>
  <si>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</si>
  <si>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</si>
  <si>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</si>
  <si>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</si>
  <si>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</si>
  <si>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</si>
  <si>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</si>
  <si>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</si>
  <si>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</si>
  <si>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</si>
  <si>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</si>
  <si>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</si>
  <si>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</si>
  <si>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</si>
  <si>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</si>
  <si>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</si>
  <si>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</si>
  <si>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</si>
  <si>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</si>
  <si>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</si>
  <si>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</si>
  <si>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</si>
  <si>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</si>
  <si>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</si>
  <si>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</si>
  <si>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</si>
  <si>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</si>
  <si>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</si>
  <si>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</si>
  <si>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</si>
  <si>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</si>
  <si>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</si>
  <si>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</si>
  <si>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</si>
  <si>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</si>
  <si>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</si>
  <si>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</si>
  <si>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</si>
  <si>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</si>
  <si>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</si>
  <si>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</si>
  <si>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</si>
  <si>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</si>
  <si>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</si>
  <si>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</si>
  <si>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</si>
  <si>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</si>
  <si>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</si>
  <si>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</si>
  <si>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</si>
  <si>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</si>
  <si>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</si>
  <si>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</si>
  <si>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</si>
  <si>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</si>
  <si>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</si>
  <si>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</si>
  <si>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</si>
  <si>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</si>
  <si>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</si>
  <si>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</si>
  <si>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</si>
  <si>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</si>
  <si>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</si>
  <si>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</si>
  <si>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</si>
  <si>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</si>
  <si>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</si>
  <si>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</si>
  <si>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</si>
  <si>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</si>
  <si>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</si>
  <si>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</si>
  <si>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</si>
  <si>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</si>
  <si>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</si>
  <si>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</si>
  <si>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</si>
  <si>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</si>
  <si>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</si>
  <si>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</si>
  <si>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</si>
  <si>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</si>
  <si>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</si>
  <si>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</si>
  <si>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</si>
  <si>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</si>
  <si>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</si>
  <si>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</si>
  <si>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</si>
  <si>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</si>
  <si>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</si>
  <si>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</si>
  <si>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</si>
  <si>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</si>
  <si>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</si>
  <si>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</si>
  <si>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</si>
  <si>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</si>
  <si>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</si>
  <si>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</si>
  <si>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</si>
  <si>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</si>
  <si>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</si>
  <si>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</si>
  <si>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</si>
  <si>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</si>
  <si>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</si>
  <si>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</si>
  <si>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</si>
  <si>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</si>
  <si>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</si>
  <si>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</si>
  <si>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</si>
  <si>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</si>
  <si>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</si>
  <si>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</si>
  <si>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</si>
  <si>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</si>
  <si>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</si>
  <si>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</si>
  <si>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</si>
  <si>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</si>
  <si>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</si>
  <si>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</si>
  <si>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</si>
  <si>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</si>
  <si>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</si>
  <si>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</si>
  <si>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</si>
  <si>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</si>
  <si>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</si>
  <si>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</si>
  <si>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</si>
  <si>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</si>
  <si>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</si>
  <si>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</si>
  <si>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</si>
  <si>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</si>
  <si>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</si>
  <si>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</si>
  <si>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</si>
  <si>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</si>
  <si>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</si>
  <si>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</si>
  <si>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</si>
  <si>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</si>
  <si>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</si>
  <si>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</si>
  <si>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</si>
  <si>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</si>
  <si>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</si>
  <si>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</si>
  <si>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</si>
  <si>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</si>
  <si>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</si>
  <si>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</si>
  <si>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</si>
  <si>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</si>
  <si>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</si>
  <si>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</si>
  <si>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</si>
  <si>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</si>
  <si>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</si>
  <si>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</si>
  <si>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</si>
  <si>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</si>
  <si>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</si>
  <si>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</si>
  <si>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</si>
  <si>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</si>
  <si>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</si>
  <si>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</si>
  <si>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</si>
  <si>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</si>
  <si>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</si>
  <si>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</si>
  <si>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</si>
  <si>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</si>
  <si>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</si>
  <si>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</si>
  <si>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</si>
  <si>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</si>
  <si>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</si>
  <si>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</si>
  <si>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</si>
  <si>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</si>
  <si>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</si>
  <si>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</si>
  <si>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</si>
  <si>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</si>
  <si>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</si>
  <si>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</si>
  <si>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</si>
  <si>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</si>
  <si>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</si>
  <si>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</si>
  <si>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</si>
  <si>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</si>
  <si>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</si>
  <si>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</si>
  <si>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</si>
  <si>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</si>
  <si>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</si>
  <si>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</si>
  <si>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</si>
  <si>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</si>
  <si>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</si>
  <si>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</si>
  <si>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</si>
  <si>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</si>
  <si>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</si>
  <si>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</si>
  <si>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</si>
  <si>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</si>
  <si>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</si>
  <si>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</si>
  <si>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</si>
  <si>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</si>
  <si>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</si>
  <si>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</si>
  <si>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</si>
  <si>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</si>
  <si>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</si>
  <si>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</si>
  <si>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</si>
  <si>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</si>
  <si>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</si>
  <si>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</si>
  <si>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</si>
  <si>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</si>
  <si>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</si>
  <si>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</si>
  <si>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</si>
  <si>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</si>
  <si>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</si>
  <si>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</si>
  <si>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</si>
  <si>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</si>
  <si>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</si>
  <si>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</si>
  <si>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</si>
  <si>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</si>
  <si>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</si>
  <si>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</si>
  <si>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</si>
  <si>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</si>
  <si>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</si>
  <si>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</si>
  <si>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</si>
  <si>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</si>
  <si>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</si>
  <si>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</si>
  <si>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</si>
  <si>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</si>
  <si>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</si>
  <si>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</si>
  <si>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</si>
  <si>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</si>
  <si>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</si>
  <si>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</si>
  <si>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</si>
  <si>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</si>
  <si>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</si>
  <si>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</si>
  <si>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</si>
  <si>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</si>
  <si>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</si>
  <si>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</si>
  <si>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</si>
  <si>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</si>
  <si>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</si>
  <si>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</si>
  <si>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</si>
  <si>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</si>
  <si>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</si>
  <si>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</si>
  <si>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</si>
  <si>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</si>
  <si>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</si>
  <si>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</si>
  <si>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</si>
  <si>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</si>
  <si>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</si>
  <si>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</si>
  <si>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</si>
  <si>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</si>
  <si>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</si>
  <si>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</si>
  <si>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</si>
  <si>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</si>
  <si>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</si>
  <si>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</si>
  <si>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</si>
  <si>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</si>
  <si>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</si>
  <si>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</si>
  <si>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</si>
  <si>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</si>
  <si>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</si>
  <si>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</si>
  <si>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</si>
  <si>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</si>
  <si>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</si>
  <si>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</si>
  <si>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</si>
  <si>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</si>
  <si>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</si>
  <si>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</si>
  <si>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</si>
  <si>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</si>
  <si>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</si>
  <si>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</si>
  <si>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</si>
  <si>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</si>
  <si>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</si>
  <si>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</si>
  <si>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</si>
  <si>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</si>
  <si>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</si>
  <si>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</si>
  <si>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</si>
  <si>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</si>
  <si>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</si>
  <si>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</si>
  <si>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</si>
  <si>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</si>
  <si>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</si>
  <si>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</si>
  <si>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</si>
  <si>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</si>
  <si>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</si>
  <si>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</si>
  <si>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</si>
  <si>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</si>
  <si>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</si>
  <si>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</si>
  <si>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</si>
  <si>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</si>
  <si>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</si>
  <si>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</si>
  <si>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</si>
  <si>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</si>
  <si>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</si>
  <si>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</si>
  <si>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</si>
  <si>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</si>
  <si>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</si>
  <si>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</si>
  <si>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</si>
  <si>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</si>
  <si>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</si>
  <si>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</si>
  <si>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</si>
  <si>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</si>
  <si>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</si>
  <si>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</si>
  <si>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</si>
  <si>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</si>
  <si>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</si>
  <si>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</si>
  <si>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</si>
  <si>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</si>
  <si>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</si>
  <si>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</si>
  <si>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</si>
  <si>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</si>
  <si>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</si>
  <si>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</si>
  <si>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</si>
  <si>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</si>
  <si>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</si>
  <si>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</si>
  <si>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</si>
  <si>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</si>
  <si>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</si>
  <si>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</si>
  <si>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</si>
  <si>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</si>
  <si>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</si>
  <si>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</si>
  <si>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</si>
  <si>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</si>
  <si>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</si>
  <si>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</si>
  <si>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</si>
  <si>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</si>
  <si>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</si>
  <si>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</si>
  <si>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</si>
  <si>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</si>
  <si>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</si>
  <si>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</si>
  <si>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</si>
  <si>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</si>
  <si>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</si>
  <si>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</si>
  <si>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</si>
  <si>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</si>
  <si>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</si>
  <si>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</si>
  <si>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</si>
  <si>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</si>
  <si>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</si>
  <si>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</si>
  <si>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</si>
  <si>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</si>
  <si>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</si>
  <si>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</si>
  <si>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</si>
  <si>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</si>
  <si>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</si>
  <si>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</si>
  <si>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</si>
  <si>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</si>
  <si>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</si>
  <si>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</si>
  <si>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</si>
  <si>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</si>
  <si>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</si>
  <si>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</si>
  <si>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</si>
  <si>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</si>
  <si>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</si>
  <si>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</si>
  <si>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</si>
  <si>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</si>
  <si>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</si>
  <si>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</si>
  <si>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</si>
  <si>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</si>
  <si>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</si>
  <si>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</si>
  <si>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</si>
  <si>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</si>
  <si>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</si>
  <si>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</si>
  <si>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</si>
  <si>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</si>
  <si>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</si>
  <si>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</si>
  <si>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</si>
  <si>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</si>
  <si>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</si>
  <si>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</si>
  <si>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</si>
  <si>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</si>
  <si>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</si>
  <si>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</si>
  <si>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</si>
  <si>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</si>
  <si>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</si>
  <si>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</si>
  <si>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</si>
  <si>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</si>
  <si>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</si>
  <si>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</si>
  <si>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</si>
  <si>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</si>
  <si>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</si>
  <si>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</si>
  <si>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</si>
  <si>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</si>
  <si>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</si>
  <si>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</si>
  <si>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</si>
  <si>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</si>
  <si>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</si>
  <si>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</si>
  <si>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</si>
  <si>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</si>
  <si>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</si>
  <si>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</si>
  <si>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</si>
  <si>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</si>
  <si>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</si>
  <si>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</si>
  <si>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</si>
  <si>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</si>
  <si>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</si>
  <si>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</si>
  <si>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</si>
  <si>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</si>
  <si>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</si>
  <si>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</si>
  <si>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</si>
  <si>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</si>
  <si>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</si>
  <si>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</si>
  <si>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</si>
  <si>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</si>
  <si>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</si>
  <si>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</si>
  <si>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</si>
  <si>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</si>
  <si>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</si>
  <si>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</si>
  <si>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</si>
  <si>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</si>
  <si>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</si>
  <si>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</si>
  <si>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</si>
  <si>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</si>
  <si>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</si>
  <si>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</si>
  <si>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</si>
  <si>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</si>
  <si>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</si>
  <si>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</si>
  <si>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</si>
  <si>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</si>
  <si>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</si>
  <si>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</si>
  <si>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</si>
  <si>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</si>
  <si>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</si>
  <si>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</si>
  <si>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</si>
  <si>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</si>
  <si>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</si>
  <si>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</si>
  <si>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</si>
  <si>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</si>
  <si>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</si>
  <si>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</si>
  <si>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</si>
  <si>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</si>
  <si>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</si>
  <si>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</si>
  <si>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</si>
  <si>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</si>
  <si>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</si>
  <si>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</si>
  <si>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</si>
  <si>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</si>
  <si>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</si>
  <si>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</si>
  <si>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</si>
  <si>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</si>
  <si>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</si>
  <si>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</si>
  <si>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</si>
  <si>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</si>
  <si>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</si>
  <si>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</si>
  <si>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</si>
  <si>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</si>
  <si>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</si>
  <si>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</si>
  <si>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</si>
  <si>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</si>
  <si>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</si>
  <si>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</si>
  <si>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</si>
  <si>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</si>
  <si>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</si>
  <si>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</si>
  <si>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</si>
  <si>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</si>
  <si>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</si>
  <si>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</si>
  <si>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</si>
  <si>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</si>
  <si>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</si>
  <si>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</si>
  <si>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</si>
  <si>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</si>
  <si>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</si>
  <si>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</si>
  <si>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</si>
  <si>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</si>
  <si>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</si>
  <si>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</si>
  <si>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</si>
  <si>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</si>
  <si>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</si>
  <si>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</si>
  <si>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</si>
  <si>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</si>
  <si>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</si>
  <si>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</si>
  <si>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</si>
  <si>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</si>
  <si>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</si>
  <si>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</si>
  <si>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</si>
  <si>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</si>
  <si>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</si>
  <si>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</si>
  <si>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</si>
  <si>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</si>
  <si>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</si>
  <si>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</si>
  <si>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</si>
  <si>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</si>
  <si>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</si>
  <si>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</si>
  <si>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</si>
  <si>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</si>
  <si>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</si>
  <si>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</si>
  <si>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</si>
  <si>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</si>
  <si>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</si>
  <si>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</si>
  <si>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</si>
  <si>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</si>
  <si>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</si>
  <si>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</si>
  <si>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</si>
  <si>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</si>
  <si>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</si>
  <si>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</si>
  <si>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</si>
  <si>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</si>
  <si>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</si>
  <si>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</si>
  <si>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</si>
  <si>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</si>
  <si>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</si>
  <si>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</si>
  <si>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</si>
  <si>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</si>
  <si>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</si>
  <si>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</si>
  <si>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</si>
  <si>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</si>
  <si>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</si>
  <si>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</si>
  <si>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</si>
  <si>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</si>
  <si>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</si>
  <si>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</si>
  <si>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</si>
  <si>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</si>
  <si>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</si>
  <si>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</si>
  <si>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</si>
  <si>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</si>
  <si>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</si>
  <si>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</si>
  <si>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</si>
  <si>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</si>
  <si>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</si>
  <si>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</si>
  <si>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</si>
  <si>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</si>
  <si>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</si>
  <si>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</si>
  <si>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</si>
  <si>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</si>
  <si>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</si>
  <si>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</si>
  <si>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</si>
  <si>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</si>
  <si>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</si>
  <si>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</si>
  <si>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</si>
  <si>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</si>
  <si>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</si>
  <si>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</si>
  <si>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</si>
  <si>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</si>
  <si>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</si>
  <si>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</si>
  <si>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</si>
  <si>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</si>
  <si>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</si>
  <si>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</si>
  <si>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</si>
  <si>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</si>
  <si>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</si>
  <si>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</si>
  <si>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</si>
  <si>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</si>
  <si>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</si>
  <si>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</si>
  <si>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</si>
  <si>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</si>
  <si>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</si>
  <si>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</si>
  <si>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</si>
  <si>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</si>
  <si>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</si>
  <si>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</si>
  <si>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</si>
  <si>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</si>
  <si>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</si>
  <si>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</si>
  <si>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</si>
  <si>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</si>
  <si>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</si>
  <si>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</si>
  <si>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</si>
  <si>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</si>
  <si>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</si>
  <si>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</si>
  <si>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</si>
  <si>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</si>
  <si>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</si>
  <si>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</si>
  <si>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</si>
  <si>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</si>
  <si>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</si>
  <si>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</si>
  <si>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</si>
  <si>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</si>
  <si>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</si>
  <si>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</si>
  <si>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</si>
  <si>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</si>
  <si>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</si>
  <si>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</si>
  <si>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</si>
  <si>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</si>
  <si>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</si>
  <si>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</si>
  <si>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</si>
  <si>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</si>
  <si>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</si>
  <si>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</si>
  <si>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</si>
  <si>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</si>
  <si>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</si>
  <si>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</si>
  <si>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</si>
  <si>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</si>
  <si>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</si>
  <si>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</si>
  <si>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</si>
  <si>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</si>
  <si>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</si>
  <si>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</si>
  <si>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</si>
  <si>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</si>
  <si>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</si>
  <si>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</si>
  <si>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</si>
  <si>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</si>
  <si>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</si>
  <si>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</si>
  <si>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</si>
  <si>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</si>
  <si>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</si>
  <si>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</si>
  <si>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</si>
  <si>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</si>
  <si>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</si>
  <si>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</si>
  <si>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</si>
  <si>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</si>
  <si>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</si>
  <si>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</si>
  <si>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</si>
  <si>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</si>
  <si>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</si>
  <si>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</si>
  <si>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</si>
  <si>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</si>
  <si>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</si>
  <si>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</si>
  <si>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</si>
  <si>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</si>
  <si>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</si>
  <si>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</si>
  <si>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</si>
  <si>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</si>
  <si>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</si>
  <si>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</si>
  <si>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</si>
  <si>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</si>
  <si>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</si>
  <si>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</si>
  <si>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</si>
  <si>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</si>
  <si>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</si>
  <si>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</si>
  <si>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</si>
  <si>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</si>
  <si>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</si>
  <si>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</si>
  <si>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</si>
  <si>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</si>
  <si>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</si>
  <si>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</si>
  <si>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</si>
  <si>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</si>
  <si>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</si>
  <si>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</si>
  <si>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</si>
  <si>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</si>
  <si>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</si>
  <si>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</si>
  <si>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</si>
  <si>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</si>
  <si>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</si>
  <si>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</si>
  <si>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</si>
  <si>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</si>
  <si>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</si>
  <si>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</si>
  <si>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</si>
  <si>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</si>
  <si>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</si>
  <si>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</si>
  <si>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</si>
  <si>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</si>
  <si>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</si>
  <si>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</si>
  <si>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</si>
  <si>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</si>
  <si>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</si>
  <si>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</si>
  <si>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</si>
  <si>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</si>
  <si>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</si>
  <si>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</si>
  <si>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</si>
  <si>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</si>
  <si>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</si>
  <si>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</si>
  <si>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</si>
  <si>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</si>
  <si>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</si>
  <si>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</si>
  <si>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</si>
  <si>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</si>
  <si>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</si>
  <si>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</si>
  <si>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</si>
  <si>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</si>
  <si>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</si>
  <si>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</si>
  <si>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</si>
  <si>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</si>
  <si>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</si>
  <si>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</si>
  <si>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</si>
  <si>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</si>
  <si>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</si>
  <si>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</si>
  <si>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</si>
  <si>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</si>
  <si>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</si>
  <si>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</si>
  <si>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</si>
  <si>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</si>
  <si>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</si>
  <si>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</si>
  <si>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</si>
  <si>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</si>
  <si>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</si>
  <si>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</si>
  <si>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</si>
  <si>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</si>
  <si>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</si>
  <si>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</si>
  <si>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</si>
  <si>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</si>
  <si>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</si>
  <si>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</si>
  <si>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</si>
  <si>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</si>
  <si>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</si>
  <si>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</si>
  <si>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</si>
  <si>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</si>
  <si>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</si>
  <si>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</si>
  <si>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</si>
  <si>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</si>
  <si>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</si>
  <si>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</si>
  <si>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</si>
  <si>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</si>
  <si>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</si>
  <si>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</si>
  <si>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</si>
  <si>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</si>
  <si>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</si>
  <si>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</si>
  <si>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</si>
  <si>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</si>
  <si>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</si>
  <si>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</si>
  <si>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</si>
  <si>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</si>
  <si>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</si>
  <si>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</si>
  <si>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</si>
  <si>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</si>
  <si>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</si>
  <si>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</si>
  <si>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</si>
  <si>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</si>
  <si>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</si>
  <si>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</si>
  <si>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</si>
  <si>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</si>
  <si>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</si>
  <si>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</si>
  <si>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</si>
  <si>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</si>
  <si>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</si>
  <si>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</si>
  <si>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</si>
  <si>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</si>
  <si>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</si>
  <si>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</si>
  <si>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</si>
  <si>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</si>
  <si>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</si>
  <si>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</si>
  <si>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</si>
  <si>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</si>
  <si>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</si>
  <si>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</si>
  <si>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</si>
  <si>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</si>
  <si>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</si>
  <si>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</si>
  <si>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</si>
  <si>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</si>
  <si>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</si>
  <si>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</si>
  <si>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</si>
  <si>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</si>
  <si>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</si>
  <si>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</si>
  <si>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</si>
  <si>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</si>
  <si>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</si>
  <si>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</si>
  <si>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</si>
  <si>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</si>
  <si>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</si>
  <si>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</si>
  <si>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</si>
  <si>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</si>
  <si>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</si>
  <si>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</si>
  <si>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</si>
  <si>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</si>
  <si>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</si>
  <si>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</si>
  <si>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</si>
  <si>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</si>
  <si>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</si>
  <si>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</si>
  <si>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</si>
  <si>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</si>
  <si>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</si>
  <si>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</si>
  <si>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</si>
  <si>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</si>
  <si>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</si>
  <si>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</si>
  <si>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</si>
  <si>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</si>
  <si>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</si>
  <si>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</si>
  <si>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</si>
  <si>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</si>
  <si>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</si>
  <si>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</si>
  <si>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</si>
  <si>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</si>
  <si>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</si>
  <si>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</si>
  <si>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</si>
  <si>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</si>
  <si>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</si>
  <si>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</si>
  <si>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</si>
  <si>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</si>
  <si>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</si>
  <si>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</si>
  <si>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</si>
  <si>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</si>
  <si>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</si>
  <si>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</si>
  <si>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</si>
  <si>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</si>
  <si>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</si>
  <si>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</si>
  <si>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</si>
  <si>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</si>
  <si>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</si>
  <si>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</si>
  <si>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</si>
  <si>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</si>
  <si>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</si>
  <si>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</si>
  <si>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</si>
  <si>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</si>
  <si>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</si>
  <si>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</si>
  <si>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</si>
  <si>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</si>
  <si>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</si>
  <si>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</si>
  <si>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</si>
  <si>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</si>
  <si>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</si>
  <si>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</si>
  <si>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</si>
  <si>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</si>
  <si>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</si>
  <si>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</si>
  <si>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</si>
  <si>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</si>
  <si>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</si>
  <si>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</si>
  <si>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</si>
  <si>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</si>
  <si>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</si>
  <si>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</si>
  <si>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</si>
  <si>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</si>
  <si>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</si>
  <si>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</si>
  <si>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</si>
  <si>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</si>
  <si>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</si>
  <si>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</si>
  <si>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</si>
  <si>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</si>
  <si>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</si>
  <si>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</si>
  <si>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</si>
  <si>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</si>
  <si>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</si>
  <si>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</si>
  <si>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</si>
  <si>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</si>
  <si>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</si>
  <si>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</si>
  <si>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</si>
  <si>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</si>
  <si>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</si>
  <si>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</si>
  <si>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</si>
  <si>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</si>
  <si>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</si>
  <si>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</si>
  <si>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</si>
  <si>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</si>
  <si>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</si>
  <si>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</si>
  <si>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</si>
  <si>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</si>
  <si>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</si>
  <si>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</si>
  <si>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</si>
  <si>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</si>
  <si>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</si>
  <si>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</si>
  <si>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</si>
  <si>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</si>
  <si>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</si>
  <si>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</si>
  <si>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</si>
  <si>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</si>
  <si>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</si>
  <si>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</si>
  <si>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</si>
  <si>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</si>
  <si>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</si>
  <si>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</si>
  <si>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</si>
  <si>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</si>
  <si>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</si>
  <si>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</si>
  <si>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</si>
  <si>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</si>
  <si>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</si>
  <si>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</si>
  <si>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</si>
  <si>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</si>
  <si>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</si>
  <si>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</si>
  <si>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</si>
  <si>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</si>
  <si>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</si>
  <si>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</si>
  <si>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</si>
  <si>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</si>
  <si>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</si>
  <si>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</si>
  <si>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</si>
  <si>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</si>
  <si>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</si>
  <si>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</si>
  <si>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</si>
  <si>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</si>
  <si>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</si>
  <si>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</si>
  <si>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</si>
  <si>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</si>
  <si>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</si>
  <si>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</si>
  <si>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</si>
  <si>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</si>
  <si>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</si>
  <si>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</si>
  <si>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</si>
  <si>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</si>
  <si>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</si>
  <si>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</si>
  <si>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</si>
  <si>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</si>
  <si>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</si>
  <si>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</si>
  <si>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</si>
  <si>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</si>
  <si>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</si>
  <si>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</si>
  <si>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</si>
  <si>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</si>
  <si>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</si>
  <si>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</si>
  <si>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</si>
  <si>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</si>
  <si>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</si>
  <si>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</si>
  <si>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</si>
  <si>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</si>
  <si>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</si>
  <si>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</si>
  <si>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</si>
  <si>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</si>
  <si>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</si>
  <si>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</si>
  <si>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</si>
  <si>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</si>
  <si>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</si>
  <si>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</si>
  <si>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</si>
  <si>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</si>
  <si>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</si>
  <si>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</si>
  <si>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</si>
  <si>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</si>
  <si>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</si>
  <si>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</si>
  <si>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</si>
  <si>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</si>
  <si>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</si>
  <si>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</si>
  <si>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</si>
  <si>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</si>
  <si>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</si>
  <si>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</si>
  <si>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</si>
  <si>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</si>
  <si>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</si>
  <si>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</si>
  <si>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</si>
  <si>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</si>
  <si>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</si>
  <si>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</si>
  <si>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</si>
  <si>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</si>
  <si>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</si>
  <si>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</si>
  <si>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</si>
  <si>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</si>
  <si>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</si>
  <si>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</si>
  <si>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</si>
  <si>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</si>
  <si>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</si>
  <si>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</si>
  <si>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</si>
  <si>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</si>
  <si>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</si>
  <si>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</si>
  <si>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</si>
  <si>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</si>
  <si>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</si>
  <si>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</si>
  <si>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</si>
  <si>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</si>
  <si>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</si>
  <si>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</si>
  <si>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</si>
  <si>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</si>
  <si>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</si>
  <si>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</si>
  <si>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</si>
  <si>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</si>
  <si>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</si>
  <si>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</si>
  <si>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</si>
  <si>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</si>
  <si>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</si>
  <si>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</si>
  <si>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</si>
  <si>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</si>
  <si>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</si>
  <si>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</si>
  <si>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</si>
  <si>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</si>
  <si>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</si>
  <si>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</si>
  <si>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</si>
  <si>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</si>
  <si>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</si>
  <si>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</si>
  <si>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</si>
  <si>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</si>
  <si>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</si>
  <si>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</si>
  <si>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</si>
  <si>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</si>
  <si>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</si>
  <si>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</si>
  <si>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</si>
  <si>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</si>
  <si>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</si>
  <si>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</si>
  <si>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</si>
  <si>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</si>
  <si>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</si>
  <si>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</si>
  <si>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</si>
  <si>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</si>
  <si>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</si>
  <si>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</si>
  <si>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</si>
  <si>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</si>
  <si>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</si>
  <si>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</si>
  <si>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</si>
  <si>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</si>
  <si>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</si>
  <si>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</si>
  <si>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</si>
  <si>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</si>
  <si>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</si>
  <si>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</si>
  <si>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</si>
  <si>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</si>
  <si>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</si>
  <si>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</si>
  <si>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</si>
  <si>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</si>
  <si>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</si>
  <si>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</si>
  <si>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</si>
  <si>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</si>
  <si>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</si>
  <si>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</si>
  <si>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</si>
  <si>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</si>
  <si>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</si>
  <si>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</si>
  <si>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</si>
  <si>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</si>
  <si>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</si>
  <si>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</si>
  <si>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</si>
  <si>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</si>
  <si>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</si>
  <si>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</si>
  <si>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</si>
  <si>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</si>
  <si>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</si>
  <si>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</si>
  <si>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</si>
  <si>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</si>
  <si>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</si>
  <si>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</si>
  <si>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</si>
  <si>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</si>
  <si>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</si>
  <si>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</si>
  <si>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</si>
  <si>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</si>
  <si>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</si>
  <si>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</si>
  <si>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</si>
  <si>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</si>
  <si>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</si>
  <si>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</si>
  <si>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</si>
  <si>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</si>
  <si>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</si>
  <si>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</si>
  <si>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</si>
  <si>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</si>
  <si>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</si>
  <si>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</si>
  <si>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</si>
  <si>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</si>
  <si>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</si>
  <si>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</si>
  <si>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</si>
  <si>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</si>
  <si>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</si>
  <si>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</si>
  <si>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</si>
  <si>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</si>
  <si>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</si>
  <si>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</si>
  <si>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</si>
  <si>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</si>
  <si>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</si>
  <si>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</si>
  <si>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</si>
  <si>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</si>
  <si>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</si>
  <si>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</si>
  <si>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</si>
  <si>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</si>
  <si>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</si>
  <si>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</si>
  <si>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</si>
  <si>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</si>
  <si>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</si>
  <si>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</si>
  <si>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</si>
  <si>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</si>
  <si>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</si>
  <si>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</si>
  <si>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</si>
  <si>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</si>
  <si>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</si>
  <si>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</si>
  <si>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</si>
  <si>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</si>
  <si>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</si>
  <si>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</si>
  <si>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</si>
  <si>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</si>
  <si>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</si>
  <si>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</si>
  <si>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</si>
  <si>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</si>
  <si>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</si>
  <si>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</si>
  <si>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</si>
  <si>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</si>
  <si>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</si>
  <si>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</si>
  <si>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</si>
  <si>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</si>
  <si>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</si>
  <si>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</si>
  <si>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</si>
  <si>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</si>
  <si>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</si>
  <si>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</si>
  <si>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</si>
  <si>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</si>
  <si>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</si>
  <si>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</si>
  <si>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</si>
  <si>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</si>
  <si>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</si>
  <si>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</si>
  <si>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</si>
  <si>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</si>
  <si>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</si>
  <si>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</si>
  <si>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</si>
  <si>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</si>
  <si>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</si>
  <si>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</si>
  <si>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</si>
  <si>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</si>
  <si>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</si>
  <si>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</si>
  <si>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</si>
  <si>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</si>
  <si>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</si>
  <si>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</si>
  <si>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</si>
  <si>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</si>
  <si>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</si>
  <si>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</si>
  <si>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</si>
  <si>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</si>
  <si>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</si>
  <si>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</si>
  <si>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</si>
  <si>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</si>
  <si>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</si>
  <si>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</si>
  <si>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</si>
  <si>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</si>
  <si>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</si>
  <si>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</si>
  <si>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</si>
  <si>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</si>
  <si>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</si>
  <si>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</si>
  <si>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</si>
  <si>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</si>
  <si>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</si>
  <si>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</si>
  <si>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</si>
  <si>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</si>
  <si>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</si>
  <si>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</si>
  <si>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</si>
  <si>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</si>
  <si>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</si>
  <si>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</si>
  <si>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</si>
  <si>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</si>
  <si>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</si>
  <si>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</si>
  <si>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</si>
  <si>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</si>
  <si>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</si>
  <si>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</si>
  <si>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</si>
  <si>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</si>
  <si>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</si>
  <si>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</si>
  <si>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</si>
  <si>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</si>
  <si>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</si>
  <si>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</si>
  <si>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</si>
  <si>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</si>
  <si>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</si>
  <si>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</si>
  <si>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</si>
  <si>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</si>
  <si>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</si>
  <si>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</si>
  <si>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</si>
  <si>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</si>
  <si>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</si>
  <si>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</si>
  <si>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</si>
  <si>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</si>
  <si>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</si>
  <si>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</si>
  <si>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</si>
  <si>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</si>
  <si>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</si>
  <si>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</si>
  <si>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</si>
  <si>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</si>
  <si>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</si>
  <si>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</si>
  <si>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</si>
  <si>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</si>
  <si>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</si>
  <si>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</si>
  <si>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</si>
  <si>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</si>
  <si>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</si>
  <si>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</si>
  <si>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</si>
  <si>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</si>
  <si>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</si>
  <si>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</si>
  <si>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</si>
  <si>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</si>
  <si>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</si>
  <si>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</si>
  <si>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</si>
  <si>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</si>
  <si>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</si>
  <si>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</si>
  <si>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</si>
  <si>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</si>
  <si>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</si>
  <si>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</si>
  <si>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</si>
  <si>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</si>
  <si>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</si>
  <si>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</si>
  <si>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</si>
  <si>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</si>
  <si>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</si>
  <si>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</si>
  <si>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</si>
  <si>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</si>
  <si>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</si>
  <si>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</si>
  <si>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</si>
  <si>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</si>
  <si>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</si>
  <si>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</si>
  <si>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</si>
  <si>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</si>
  <si>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</si>
  <si>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</si>
  <si>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</si>
  <si>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</si>
  <si>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</si>
  <si>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</si>
  <si>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</si>
  <si>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</si>
  <si>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</si>
  <si>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</si>
  <si>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</si>
  <si>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</si>
  <si>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</si>
  <si>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</si>
  <si>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</si>
  <si>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</si>
  <si>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</si>
  <si>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</si>
  <si>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</si>
  <si>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</si>
  <si>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</si>
  <si>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</si>
  <si>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</si>
  <si>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</si>
  <si>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</si>
  <si>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</si>
  <si>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</si>
  <si>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</si>
  <si>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</si>
  <si>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</si>
  <si>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</si>
  <si>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</si>
  <si>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</si>
  <si>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</si>
  <si>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</si>
  <si>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</si>
  <si>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</si>
  <si>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</si>
  <si>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</si>
  <si>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</si>
  <si>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</si>
  <si>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</si>
  <si>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</si>
  <si>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</si>
  <si>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</si>
  <si>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</si>
  <si>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</si>
  <si>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</si>
  <si>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</si>
  <si>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</si>
  <si>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</si>
  <si>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</si>
  <si>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</si>
  <si>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</si>
  <si>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</si>
  <si>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</si>
  <si>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</si>
  <si>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</si>
  <si>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</si>
  <si>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</si>
  <si>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</si>
  <si>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</si>
  <si>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</si>
  <si>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</si>
  <si>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</si>
  <si>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</si>
  <si>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</si>
  <si>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</si>
  <si>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</si>
  <si>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</si>
  <si>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</si>
  <si>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</si>
  <si>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</si>
  <si>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</si>
  <si>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</si>
  <si>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</si>
  <si>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</si>
  <si>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</si>
  <si>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</si>
  <si>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</si>
  <si>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</si>
  <si>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</si>
  <si>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</si>
  <si>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</si>
  <si>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</si>
  <si>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</si>
  <si>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</si>
  <si>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</si>
  <si>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</si>
  <si>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</si>
  <si>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</si>
  <si>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</si>
  <si>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</si>
  <si>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</si>
  <si>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</si>
  <si>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</si>
  <si>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</si>
  <si>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</si>
  <si>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</si>
  <si>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</si>
  <si>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</si>
  <si>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</si>
  <si>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</si>
  <si>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</si>
  <si>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</si>
  <si>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</si>
  <si>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</si>
  <si>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</si>
  <si>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</si>
  <si>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</si>
  <si>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</si>
  <si>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</si>
  <si>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</si>
  <si>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</si>
  <si>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</si>
  <si>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</si>
  <si>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</si>
  <si>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</si>
  <si>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</si>
  <si>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</si>
  <si>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</si>
  <si>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</si>
  <si>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</si>
  <si>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</si>
  <si>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</si>
  <si>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</si>
  <si>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</si>
  <si>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</si>
  <si>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</si>
  <si>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</si>
  <si>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</si>
  <si>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</si>
  <si>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</si>
  <si>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</si>
  <si>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</si>
  <si>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</si>
  <si>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</si>
  <si>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</si>
  <si>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</si>
  <si>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</si>
  <si>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</si>
  <si>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</si>
  <si>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</si>
  <si>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</si>
  <si>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</si>
  <si>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</si>
  <si>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</si>
  <si>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</si>
  <si>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</si>
  <si>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</si>
  <si>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</si>
  <si>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</si>
  <si>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</si>
  <si>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</si>
  <si>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</si>
  <si>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</si>
  <si>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</si>
  <si>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</si>
  <si>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</si>
  <si>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</si>
  <si>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</si>
  <si>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</si>
  <si>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</si>
  <si>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</si>
  <si>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</si>
  <si>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</si>
  <si>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</si>
  <si>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</si>
  <si>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</si>
  <si>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</si>
  <si>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</si>
  <si>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</si>
  <si>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</si>
  <si>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</si>
  <si>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</si>
  <si>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</si>
  <si>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</si>
  <si>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</si>
  <si>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</si>
  <si>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</si>
  <si>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</si>
  <si>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</si>
  <si>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</si>
  <si>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</si>
  <si>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</si>
  <si>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</si>
  <si>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</si>
  <si>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</si>
  <si>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</si>
  <si>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</si>
  <si>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</si>
  <si>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</si>
  <si>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</si>
  <si>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</si>
  <si>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</si>
  <si>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</si>
  <si>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</si>
  <si>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</si>
  <si>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</si>
  <si>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</si>
  <si>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</si>
  <si>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</si>
  <si>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</si>
  <si>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</si>
  <si>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</si>
  <si>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</si>
  <si>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</si>
  <si>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</si>
  <si>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</si>
  <si>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</si>
  <si>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</si>
  <si>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</si>
  <si>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</si>
  <si>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</si>
  <si>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</si>
  <si>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</si>
  <si>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</si>
  <si>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</si>
  <si>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</si>
  <si>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</si>
  <si>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</si>
  <si>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</si>
  <si>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</si>
  <si>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</si>
  <si>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</si>
  <si>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</si>
  <si>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</si>
  <si>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</si>
  <si>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</si>
  <si>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</si>
  <si>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</si>
  <si>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</si>
  <si>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</si>
  <si>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</si>
  <si>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</si>
  <si>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</si>
  <si>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</si>
  <si>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</si>
  <si>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</si>
  <si>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</si>
  <si>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</si>
  <si>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</si>
  <si>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</si>
  <si>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</si>
  <si>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</si>
  <si>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</si>
  <si>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</si>
  <si>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</si>
  <si>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</si>
  <si>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</si>
  <si>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</si>
  <si>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</si>
  <si>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</si>
  <si>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</si>
  <si>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</si>
  <si>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</si>
  <si>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</si>
  <si>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</si>
  <si>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</si>
  <si>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</si>
  <si>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</si>
  <si>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</si>
  <si>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</si>
  <si>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</si>
  <si>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</si>
  <si>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</si>
  <si>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</si>
  <si>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</si>
  <si>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</si>
  <si>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</si>
  <si>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</si>
  <si>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</si>
  <si>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</si>
  <si>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</si>
  <si>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</si>
  <si>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</si>
  <si>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</si>
  <si>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</si>
  <si>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</si>
  <si>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</si>
  <si>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</si>
  <si>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</si>
  <si>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</si>
  <si>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</si>
  <si>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</si>
  <si>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</si>
  <si>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</si>
  <si>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</si>
  <si>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</si>
  <si>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</si>
  <si>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</si>
  <si>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</si>
  <si>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</si>
  <si>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</si>
  <si>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</si>
  <si>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</si>
  <si>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</si>
  <si>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</si>
  <si>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</si>
  <si>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</si>
  <si>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</si>
  <si>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</si>
  <si>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</si>
  <si>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</si>
  <si>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</si>
  <si>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</si>
  <si>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</si>
  <si>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</si>
  <si>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</si>
  <si>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</si>
  <si>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</si>
  <si>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</si>
  <si>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</si>
  <si>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</si>
  <si>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</si>
  <si>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</si>
  <si>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</si>
  <si>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</si>
  <si>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</si>
  <si>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</si>
  <si>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</si>
  <si>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</si>
  <si>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</si>
  <si>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</si>
  <si>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</si>
  <si>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</si>
  <si>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</si>
  <si>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</si>
  <si>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</si>
  <si>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</si>
  <si>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</si>
  <si>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</si>
  <si>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</si>
  <si>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</si>
  <si>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</si>
  <si>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</si>
  <si>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</si>
  <si>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</si>
  <si>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</si>
  <si>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</si>
  <si>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</si>
  <si>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</si>
  <si>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</si>
  <si>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</si>
  <si>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</si>
  <si>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</si>
  <si>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</si>
  <si>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</si>
  <si>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</si>
  <si>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</si>
  <si>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</si>
  <si>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</si>
  <si>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</si>
  <si>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</si>
  <si>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</si>
  <si>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</si>
  <si>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</si>
  <si>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</si>
  <si>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</si>
  <si>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</si>
  <si>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</si>
  <si>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</si>
  <si>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</si>
  <si>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</si>
  <si>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</si>
  <si>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</si>
  <si>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</si>
  <si>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</si>
  <si>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</si>
  <si>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</si>
  <si>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</si>
  <si>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</si>
  <si>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</si>
  <si>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</si>
  <si>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</si>
  <si>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</si>
  <si>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</si>
  <si>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</si>
  <si>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</si>
  <si>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</si>
  <si>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</si>
  <si>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</si>
  <si>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</si>
  <si>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</si>
  <si>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</si>
  <si>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</si>
  <si>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</si>
  <si>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</si>
  <si>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</si>
  <si>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</si>
  <si>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</si>
  <si>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</si>
  <si>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</si>
  <si>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</si>
  <si>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</si>
  <si>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</si>
  <si>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</si>
  <si>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</si>
  <si>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</si>
  <si>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</si>
  <si>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</si>
  <si>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</si>
  <si>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</si>
  <si>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</si>
  <si>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</si>
  <si>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</si>
  <si>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</si>
  <si>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</si>
  <si>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</si>
  <si>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</si>
  <si>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</si>
  <si>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</si>
  <si>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</si>
  <si>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</si>
  <si>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</si>
  <si>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</si>
  <si>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</si>
  <si>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</si>
  <si>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</si>
  <si>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</si>
  <si>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</si>
  <si>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</si>
  <si>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</si>
  <si>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</si>
  <si>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</si>
  <si>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</si>
  <si>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</si>
  <si>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</si>
  <si>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</si>
  <si>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</si>
  <si>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</si>
  <si>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</si>
  <si>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</si>
  <si>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</si>
  <si>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</si>
  <si>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</si>
  <si>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</si>
  <si>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</si>
  <si>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</si>
  <si>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</si>
  <si>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</si>
  <si>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</si>
  <si>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</si>
  <si>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</si>
  <si>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</si>
  <si>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</si>
  <si>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</si>
  <si>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</si>
  <si>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</si>
  <si>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</si>
  <si>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</si>
  <si>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</si>
  <si>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</si>
  <si>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</si>
  <si>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</si>
  <si>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</si>
  <si>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</si>
  <si>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</si>
  <si>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</si>
  <si>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</si>
  <si>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</si>
  <si>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</si>
  <si>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</si>
  <si>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</si>
  <si>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</si>
  <si>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</si>
  <si>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</si>
  <si>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</si>
  <si>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</si>
  <si>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</si>
  <si>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</si>
  <si>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</si>
  <si>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</si>
  <si>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</si>
  <si>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</si>
  <si>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</si>
  <si>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</si>
  <si>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</si>
  <si>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</si>
  <si>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</si>
  <si>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</si>
  <si>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</si>
  <si>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</si>
  <si>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</si>
  <si>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</si>
  <si>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</si>
  <si>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</si>
  <si>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</si>
  <si>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</si>
  <si>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</si>
  <si>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</si>
  <si>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</si>
  <si>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</si>
  <si>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</si>
  <si>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</si>
  <si>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</si>
  <si>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</si>
  <si>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</si>
  <si>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</si>
  <si>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</si>
  <si>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</si>
  <si>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</si>
  <si>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</si>
  <si>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</si>
  <si>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</si>
  <si>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</si>
  <si>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</si>
  <si>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</si>
  <si>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</si>
  <si>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</si>
  <si>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</si>
  <si>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</si>
  <si>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</si>
  <si>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</si>
  <si>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</si>
  <si>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</si>
  <si>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</si>
  <si>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</si>
  <si>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</si>
  <si>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</si>
  <si>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</si>
  <si>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</si>
  <si>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</si>
  <si>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</si>
  <si>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</si>
  <si>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</si>
  <si>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</si>
  <si>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</si>
  <si>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</si>
  <si>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</si>
  <si>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</si>
  <si>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</si>
  <si>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</si>
  <si>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</si>
  <si>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</si>
  <si>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</si>
  <si>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</si>
  <si>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</si>
  <si>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</si>
  <si>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</si>
  <si>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</si>
  <si>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</si>
  <si>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</si>
  <si>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</si>
  <si>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</si>
  <si>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</si>
  <si>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</si>
  <si>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</si>
  <si>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</si>
  <si>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</si>
  <si>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</si>
  <si>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</si>
  <si>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</si>
  <si>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</si>
  <si>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</si>
  <si>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</si>
  <si>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</si>
  <si>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</si>
  <si>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</si>
  <si>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</si>
  <si>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</si>
  <si>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</si>
  <si>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</si>
  <si>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</si>
  <si>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</si>
  <si>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</si>
  <si>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</si>
  <si>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</si>
  <si>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</si>
  <si>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</si>
  <si>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</si>
  <si>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</si>
  <si>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</si>
  <si>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</si>
  <si>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</si>
  <si>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</si>
  <si>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</si>
  <si>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</si>
  <si>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</si>
  <si>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</si>
  <si>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</si>
  <si>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</si>
  <si>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</si>
  <si>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</si>
  <si>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</si>
  <si>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</si>
  <si>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</si>
  <si>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</si>
  <si>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</si>
  <si>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</si>
  <si>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</si>
  <si>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</si>
  <si>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</si>
  <si>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</si>
  <si>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</si>
  <si>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</si>
  <si>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</si>
  <si>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</si>
  <si>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</si>
  <si>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</si>
  <si>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</si>
  <si>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</si>
  <si>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</si>
  <si>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</si>
  <si>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</si>
  <si>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</si>
  <si>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</si>
  <si>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</si>
  <si>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</si>
  <si>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</si>
  <si>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</si>
  <si>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</si>
  <si>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</si>
  <si>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</si>
  <si>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</si>
  <si>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</si>
  <si>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</si>
  <si>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</si>
  <si>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</si>
  <si>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</si>
  <si>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</si>
  <si>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</si>
  <si>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</si>
  <si>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</si>
  <si>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</si>
  <si>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</si>
  <si>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</si>
  <si>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</si>
  <si>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</si>
  <si>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</si>
  <si>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</si>
  <si>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</si>
  <si>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</si>
  <si>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</si>
  <si>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</si>
  <si>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</si>
  <si>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</si>
  <si>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</si>
  <si>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</si>
  <si>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</si>
  <si>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</si>
  <si>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</si>
  <si>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</si>
  <si>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</si>
  <si>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</si>
  <si>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</si>
  <si>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</si>
  <si>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</si>
  <si>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</si>
  <si>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</si>
  <si>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</si>
  <si>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</si>
  <si>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</si>
  <si>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</si>
  <si>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</si>
  <si>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</si>
  <si>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</si>
  <si>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</si>
  <si>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</si>
  <si>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</si>
  <si>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</si>
  <si>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</si>
  <si>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</si>
  <si>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</si>
  <si>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</si>
  <si>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</si>
  <si>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</si>
  <si>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</si>
  <si>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</si>
  <si>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</si>
  <si>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</si>
  <si>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</si>
  <si>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</si>
  <si>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</si>
  <si>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</si>
  <si>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</si>
  <si>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</si>
  <si>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</si>
  <si>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</si>
  <si>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</si>
  <si>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</si>
  <si>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</si>
  <si>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</si>
  <si>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</si>
  <si>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</si>
  <si>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</si>
  <si>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</si>
  <si>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</si>
  <si>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</si>
  <si>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</si>
  <si>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</si>
  <si>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</si>
  <si>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</si>
  <si>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</si>
  <si>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</si>
  <si>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</si>
  <si>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</si>
  <si>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</si>
  <si>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</si>
  <si>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</si>
  <si>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</si>
  <si>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</si>
  <si>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</si>
  <si>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</si>
  <si>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</si>
  <si>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</si>
  <si>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</si>
  <si>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</si>
  <si>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</si>
  <si>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</si>
  <si>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</si>
  <si>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</si>
  <si>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</si>
  <si>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</si>
  <si>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</si>
  <si>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</si>
  <si>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</si>
  <si>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</si>
  <si>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</si>
  <si>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</si>
  <si>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</si>
  <si>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</si>
  <si>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</si>
  <si>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</si>
  <si>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</si>
  <si>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</si>
  <si>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</si>
  <si>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</si>
  <si>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</si>
  <si>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</si>
  <si>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</si>
  <si>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</si>
  <si>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</si>
  <si>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</si>
  <si>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</si>
  <si>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</si>
  <si>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</si>
  <si>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</si>
  <si>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</si>
  <si>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</si>
  <si>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</si>
  <si>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</si>
  <si>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</si>
  <si>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</si>
  <si>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</si>
  <si>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</si>
  <si>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</si>
  <si>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</si>
  <si>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</si>
  <si>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</si>
  <si>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</si>
  <si>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</si>
  <si>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</si>
  <si>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</si>
  <si>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</si>
  <si>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</si>
  <si>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</si>
  <si>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</si>
  <si>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</si>
  <si>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</si>
  <si>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</si>
  <si>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</si>
  <si>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</si>
  <si>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</si>
  <si>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</si>
  <si>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</si>
  <si>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</si>
  <si>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</si>
  <si>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</si>
  <si>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</si>
  <si>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</si>
  <si>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</si>
  <si>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</si>
  <si>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</si>
  <si>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</si>
  <si>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</si>
  <si>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</si>
  <si>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</si>
  <si>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</si>
  <si>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</si>
  <si>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</si>
  <si>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</si>
  <si>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</si>
  <si>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</si>
  <si>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</si>
  <si>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</si>
  <si>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</si>
  <si>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</si>
  <si>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</si>
  <si>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</si>
  <si>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</si>
  <si>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</si>
  <si>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</si>
  <si>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</si>
  <si>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</si>
  <si>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</si>
  <si>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</si>
  <si>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</si>
  <si>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</si>
  <si>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</si>
  <si>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</si>
  <si>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</si>
  <si>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</si>
  <si>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</si>
  <si>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</si>
  <si>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</si>
  <si>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</si>
  <si>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</si>
  <si>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</si>
  <si>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</si>
  <si>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</si>
  <si>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</si>
  <si>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</si>
  <si>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</si>
  <si>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</si>
  <si>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</si>
  <si>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</si>
  <si>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</si>
  <si>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</si>
  <si>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</si>
  <si>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</si>
  <si>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</si>
  <si>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</si>
  <si>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</si>
  <si>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</si>
  <si>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</si>
  <si>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</si>
  <si>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</si>
  <si>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</si>
  <si>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</si>
  <si>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</si>
  <si>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</si>
  <si>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</si>
  <si>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</si>
  <si>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</si>
  <si>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</si>
  <si>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</si>
  <si>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</si>
  <si>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</si>
  <si>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</si>
  <si>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</si>
  <si>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</si>
  <si>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</si>
  <si>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</si>
  <si>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</si>
  <si>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</si>
  <si>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</si>
  <si>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</si>
  <si>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</si>
  <si>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</si>
  <si>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</si>
  <si>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</si>
  <si>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</si>
  <si>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</si>
  <si>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</si>
  <si>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</si>
  <si>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</si>
  <si>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</si>
  <si>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</si>
  <si>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</si>
  <si>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</si>
  <si>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</si>
  <si>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</si>
  <si>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</si>
  <si>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</si>
  <si>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</si>
  <si>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</si>
  <si>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</si>
  <si>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</si>
  <si>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</si>
  <si>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</si>
  <si>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</si>
  <si>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</si>
  <si>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</si>
  <si>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</si>
  <si>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</si>
  <si>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</si>
  <si>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</si>
  <si>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</si>
  <si>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</si>
  <si>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</si>
  <si>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</si>
  <si>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</si>
  <si>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</si>
  <si>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</si>
  <si>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</si>
  <si>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</si>
  <si>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</si>
  <si>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</si>
  <si>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</si>
  <si>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</si>
  <si>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</si>
  <si>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</si>
  <si>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</si>
  <si>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</si>
  <si>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</si>
  <si>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</si>
  <si>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</si>
  <si>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</si>
  <si>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</si>
  <si>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</si>
  <si>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</si>
  <si>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</si>
  <si>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</si>
  <si>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</si>
  <si>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</si>
  <si>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</si>
  <si>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</si>
  <si>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</si>
  <si>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</si>
  <si>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</si>
  <si>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</si>
  <si>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</si>
  <si>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</si>
  <si>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</si>
  <si>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</si>
  <si>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</si>
  <si>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</si>
  <si>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</si>
  <si>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</si>
  <si>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</si>
  <si>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</si>
  <si>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</si>
  <si>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</si>
  <si>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</si>
  <si>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</si>
  <si>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</si>
  <si>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</si>
  <si>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</si>
  <si>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</si>
  <si>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</si>
  <si>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</si>
  <si>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</si>
  <si>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</si>
  <si>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</si>
  <si>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</si>
  <si>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</si>
  <si>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</si>
  <si>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</si>
  <si>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</si>
  <si>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</si>
  <si>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</si>
  <si>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</si>
  <si>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</si>
  <si>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</si>
  <si>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</si>
  <si>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</si>
  <si>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</si>
  <si>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</si>
  <si>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</si>
  <si>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</si>
  <si>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</si>
  <si>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</si>
  <si>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</si>
  <si>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</si>
  <si>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</si>
  <si>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</si>
  <si>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</si>
  <si>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</si>
  <si>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</si>
  <si>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</si>
  <si>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</si>
  <si>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</si>
  <si>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</si>
  <si>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</si>
  <si>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</si>
  <si>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</si>
  <si>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</si>
  <si>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</si>
  <si>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</si>
  <si>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</si>
  <si>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</si>
  <si>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</si>
  <si>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</si>
  <si>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</si>
  <si>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</si>
  <si>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</si>
  <si>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</si>
  <si>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</si>
  <si>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</si>
  <si>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</si>
  <si>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</si>
  <si>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</si>
  <si>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</si>
  <si>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</si>
  <si>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</si>
  <si>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</si>
  <si>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</si>
  <si>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</si>
  <si>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</si>
  <si>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</si>
  <si>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</si>
  <si>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</si>
  <si>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</si>
  <si>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</si>
  <si>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</si>
  <si>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</si>
  <si>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</si>
  <si>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</si>
  <si>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</si>
  <si>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</si>
  <si>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</si>
  <si>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</si>
  <si>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</si>
  <si>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</si>
  <si>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</si>
  <si>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</si>
  <si>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</si>
  <si>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</si>
  <si>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</si>
  <si>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</si>
  <si>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</si>
  <si>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</si>
  <si>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</si>
  <si>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</si>
  <si>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</si>
  <si>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</si>
  <si>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</si>
  <si>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</si>
  <si>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</si>
  <si>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</si>
  <si>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</si>
  <si>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</si>
  <si>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</si>
  <si>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</si>
  <si>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</si>
  <si>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</si>
  <si>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</si>
  <si>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</si>
  <si>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</si>
  <si>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</si>
  <si>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</si>
  <si>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</si>
  <si>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</si>
  <si>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</si>
  <si>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</si>
  <si>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</si>
  <si>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</si>
  <si>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</si>
  <si>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</si>
  <si>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</si>
  <si>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</si>
  <si>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</si>
  <si>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</si>
  <si>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</si>
  <si>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</si>
  <si>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</si>
  <si>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</si>
  <si>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</si>
  <si>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</si>
  <si>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</si>
  <si>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</si>
  <si>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</si>
  <si>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</si>
  <si>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</si>
  <si>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</si>
  <si>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</si>
  <si>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</si>
  <si>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</si>
  <si>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</si>
  <si>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</si>
  <si>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</si>
  <si>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</si>
  <si>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</si>
  <si>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</si>
  <si>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</si>
  <si>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</si>
  <si>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</si>
  <si>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</si>
  <si>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</si>
  <si>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</si>
  <si>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</si>
  <si>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</si>
  <si>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</si>
  <si>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</si>
  <si>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</si>
  <si>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</si>
  <si>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</si>
  <si>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</si>
  <si>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</si>
  <si>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</si>
  <si>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</si>
  <si>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</si>
  <si>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</si>
  <si>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</si>
  <si>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</si>
  <si>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</si>
  <si>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</si>
  <si>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</si>
  <si>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</si>
  <si>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</si>
  <si>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</si>
  <si>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</si>
  <si>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</si>
  <si>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</si>
  <si>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</si>
  <si>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</si>
  <si>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</si>
  <si>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</si>
  <si>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</si>
  <si>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</si>
  <si>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</si>
  <si>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</si>
  <si>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</si>
  <si>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</si>
  <si>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</si>
  <si>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</si>
  <si>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</si>
  <si>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</si>
  <si>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</si>
  <si>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</si>
  <si>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</si>
  <si>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</si>
  <si>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</si>
  <si>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</si>
  <si>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</si>
  <si>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</si>
  <si>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</si>
  <si>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</si>
  <si>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</si>
  <si>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</si>
  <si>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</si>
  <si>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</si>
  <si>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</si>
  <si>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</si>
  <si>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</si>
  <si>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</si>
  <si>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</si>
  <si>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</si>
  <si>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</si>
  <si>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</si>
  <si>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</si>
  <si>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</si>
  <si>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</si>
  <si>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</si>
  <si>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</si>
  <si>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</si>
  <si>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</si>
  <si>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</si>
  <si>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</si>
  <si>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</si>
  <si>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</si>
  <si>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</si>
  <si>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</si>
  <si>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</si>
  <si>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</si>
  <si>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</si>
  <si>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</si>
  <si>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</si>
  <si>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</si>
  <si>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</si>
  <si>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</si>
  <si>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</si>
  <si>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</si>
  <si>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</si>
  <si>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</si>
  <si>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</si>
  <si>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</si>
  <si>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</si>
  <si>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</si>
  <si>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</si>
  <si>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</si>
  <si>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</si>
  <si>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</si>
  <si>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</si>
  <si>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</si>
  <si>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</si>
  <si>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</si>
  <si>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</si>
  <si>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</si>
  <si>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</si>
  <si>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</si>
  <si>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</si>
  <si>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</si>
  <si>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</si>
  <si>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</si>
  <si>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</si>
  <si>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</si>
  <si>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</si>
  <si>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</si>
  <si>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</si>
  <si>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</si>
  <si>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</si>
  <si>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</si>
  <si>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</si>
  <si>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</si>
  <si>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</si>
  <si>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</si>
  <si>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</si>
  <si>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</si>
  <si>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</si>
  <si>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</si>
  <si>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</si>
  <si>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</si>
  <si>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</si>
  <si>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</si>
  <si>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</si>
  <si>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</si>
  <si>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</si>
  <si>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</si>
  <si>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</si>
  <si>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</si>
  <si>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</si>
  <si>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</si>
  <si>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</si>
  <si>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</si>
  <si>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</si>
  <si>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</si>
  <si>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</si>
  <si>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</si>
  <si>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</si>
  <si>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</si>
  <si>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</si>
  <si>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</si>
  <si>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</si>
  <si>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</si>
  <si>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</si>
  <si>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</si>
  <si>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</si>
  <si>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</si>
  <si>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</si>
  <si>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</si>
  <si>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</si>
  <si>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</si>
  <si>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</si>
  <si>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</si>
  <si>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</si>
  <si>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</si>
  <si>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</si>
  <si>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</si>
  <si>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</si>
  <si>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</si>
  <si>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</si>
  <si>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</si>
  <si>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</si>
  <si>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</si>
  <si>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</si>
  <si>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</si>
  <si>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</si>
  <si>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</si>
  <si>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</si>
  <si>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</si>
  <si>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</si>
  <si>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</si>
  <si>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</si>
  <si>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</si>
  <si>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</si>
  <si>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</si>
  <si>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</si>
  <si>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</si>
  <si>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</si>
  <si>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</si>
  <si>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</si>
  <si>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</si>
  <si>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</si>
  <si>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</si>
  <si>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</si>
  <si>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</si>
  <si>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</si>
  <si>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</si>
  <si>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</si>
  <si>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</si>
  <si>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</si>
  <si>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</si>
  <si>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</si>
  <si>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</si>
  <si>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</si>
  <si>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</si>
  <si>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</si>
  <si>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</si>
  <si>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</si>
  <si>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</si>
  <si>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</si>
  <si>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</si>
  <si>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</si>
  <si>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</si>
  <si>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</si>
  <si>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</si>
  <si>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</si>
  <si>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</si>
  <si>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</si>
  <si>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</si>
  <si>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</si>
  <si>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</si>
  <si>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</si>
  <si>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</si>
  <si>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</si>
  <si>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</si>
  <si>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</si>
  <si>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</si>
  <si>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</si>
  <si>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</si>
  <si>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</si>
  <si>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</si>
  <si>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</si>
  <si>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</si>
  <si>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</si>
  <si>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</si>
  <si>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</si>
  <si>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</si>
  <si>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</si>
  <si>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</si>
  <si>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</si>
  <si>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</si>
  <si>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</si>
  <si>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</si>
  <si>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</si>
  <si>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</si>
  <si>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</si>
  <si>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</si>
  <si>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</si>
  <si>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</si>
  <si>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</si>
  <si>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</si>
  <si>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</si>
  <si>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</si>
  <si>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</si>
  <si>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</si>
  <si>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</si>
  <si>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</si>
  <si>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</si>
  <si>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</si>
  <si>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</si>
  <si>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</si>
  <si>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</si>
  <si>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</si>
  <si>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</si>
  <si>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</si>
  <si>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</si>
  <si>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</si>
  <si>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</si>
  <si>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</si>
  <si>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</si>
  <si>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</si>
  <si>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</si>
  <si>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</si>
  <si>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</si>
  <si>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</si>
  <si>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</si>
  <si>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</si>
  <si>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</si>
  <si>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</si>
  <si>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</si>
  <si>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</si>
  <si>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</si>
  <si>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</si>
  <si>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</si>
  <si>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</si>
  <si>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</si>
  <si>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</si>
  <si>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</si>
  <si>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</si>
  <si>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</si>
  <si>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</si>
  <si>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</si>
  <si>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</si>
  <si>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</si>
  <si>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</si>
  <si>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</si>
  <si>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</si>
  <si>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</si>
  <si>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</si>
  <si>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</si>
  <si>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</si>
  <si>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</si>
  <si>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</si>
  <si>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</si>
  <si>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</si>
  <si>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</si>
  <si>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</si>
  <si>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</si>
  <si>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</si>
  <si>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</si>
  <si>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</si>
  <si>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</si>
  <si>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</si>
  <si>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</si>
  <si>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</si>
  <si>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</si>
  <si>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</si>
  <si>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</si>
  <si>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</si>
  <si>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</si>
  <si>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</si>
  <si>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</si>
  <si>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</si>
  <si>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</si>
  <si>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</si>
  <si>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</si>
  <si>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</si>
  <si>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</si>
  <si>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</si>
  <si>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</si>
  <si>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</si>
  <si>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</si>
  <si>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</si>
  <si>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</si>
  <si>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</si>
  <si>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</si>
  <si>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</si>
  <si>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</si>
  <si>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</si>
  <si>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</si>
  <si>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</si>
  <si>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</si>
  <si>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</si>
  <si>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</si>
  <si>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</si>
  <si>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</si>
  <si>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</si>
  <si>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</si>
  <si>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</si>
  <si>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</si>
  <si>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</si>
  <si>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</si>
  <si>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</si>
  <si>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</si>
  <si>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</si>
  <si>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</si>
  <si>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</si>
  <si>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</si>
  <si>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</si>
  <si>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</si>
  <si>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</si>
  <si>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</si>
  <si>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</si>
  <si>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</si>
  <si>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</si>
  <si>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</si>
  <si>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</si>
  <si>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</si>
  <si>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</si>
  <si>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</si>
  <si>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</si>
  <si>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</si>
  <si>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</si>
  <si>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</si>
  <si>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</si>
  <si>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</si>
  <si>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</si>
  <si>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</si>
  <si>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</si>
  <si>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</si>
  <si>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</si>
  <si>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</si>
  <si>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</si>
  <si>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</si>
  <si>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</si>
  <si>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</si>
  <si>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</si>
  <si>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</si>
  <si>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</si>
  <si>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</si>
  <si>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</si>
  <si>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</si>
  <si>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</si>
  <si>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</si>
  <si>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</si>
  <si>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</si>
  <si>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</si>
  <si>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</si>
  <si>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</si>
  <si>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</si>
  <si>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</si>
  <si>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</si>
  <si>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</si>
  <si>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</si>
  <si>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</si>
  <si>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</si>
  <si>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</si>
  <si>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</si>
  <si>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</si>
  <si>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</si>
  <si>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</si>
  <si>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</si>
  <si>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</si>
  <si>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</si>
  <si>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</si>
  <si>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</si>
  <si>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</si>
  <si>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</si>
  <si>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</si>
  <si>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</si>
  <si>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</si>
  <si>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</si>
  <si>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</si>
  <si>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</si>
  <si>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</si>
  <si>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</si>
  <si>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</si>
  <si>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</si>
  <si>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</si>
  <si>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</si>
  <si>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</si>
  <si>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</si>
  <si>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</si>
  <si>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</si>
  <si>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</si>
  <si>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</si>
  <si>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</si>
  <si>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</si>
  <si>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</si>
  <si>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</si>
  <si>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</si>
  <si>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</si>
  <si>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</si>
  <si>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</si>
  <si>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</si>
  <si>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</si>
  <si>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</si>
  <si>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</si>
  <si>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</si>
  <si>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</si>
  <si>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</si>
  <si>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</si>
  <si>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</si>
  <si>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</si>
  <si>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</si>
  <si>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</si>
  <si>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</si>
  <si>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</si>
  <si>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</si>
  <si>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</si>
  <si>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</si>
  <si>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</si>
  <si>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</si>
  <si>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</si>
  <si>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</si>
  <si>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</si>
  <si>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</si>
  <si>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</si>
  <si>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</si>
  <si>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</si>
  <si>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</si>
  <si>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</si>
  <si>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</si>
  <si>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</si>
  <si>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</si>
  <si>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</si>
  <si>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</si>
  <si>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</si>
  <si>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</si>
  <si>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</si>
  <si>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</si>
  <si>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</si>
  <si>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</si>
  <si>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</si>
  <si>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</si>
  <si>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</si>
  <si>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</si>
  <si>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</si>
  <si>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</si>
  <si>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</si>
  <si>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</si>
  <si>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</si>
  <si>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</si>
  <si>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</si>
  <si>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</si>
  <si>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</si>
  <si>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</si>
  <si>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</si>
  <si>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</si>
  <si>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</si>
  <si>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</si>
  <si>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</si>
  <si>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</si>
  <si>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</si>
  <si>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</si>
  <si>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</si>
  <si>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</si>
  <si>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</si>
  <si>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</si>
  <si>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</si>
  <si>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</si>
  <si>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</si>
  <si>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</si>
  <si>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</si>
  <si>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</si>
  <si>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</si>
  <si>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</si>
  <si>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</si>
  <si>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</si>
  <si>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</si>
  <si>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</si>
  <si>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</si>
  <si>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</si>
  <si>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</si>
  <si>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</si>
  <si>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</si>
  <si>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</si>
  <si>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</si>
  <si>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</si>
  <si>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</si>
  <si>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</si>
  <si>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</si>
  <si>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</si>
  <si>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</si>
  <si>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</si>
  <si>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</si>
  <si>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</si>
  <si>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</si>
  <si>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</si>
  <si>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</si>
  <si>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</si>
  <si>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</si>
  <si>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</si>
  <si>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</si>
  <si>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</si>
  <si>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</si>
  <si>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</si>
  <si>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</si>
  <si>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</si>
  <si>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</si>
  <si>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</si>
  <si>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</si>
  <si>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</si>
  <si>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</si>
  <si>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</si>
  <si>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</si>
  <si>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</si>
  <si>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</si>
  <si>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</si>
  <si>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</si>
  <si>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</si>
  <si>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</si>
  <si>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</si>
  <si>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</si>
  <si>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</si>
  <si>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</si>
  <si>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</si>
  <si>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</si>
  <si>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</si>
  <si>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</si>
  <si>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</si>
  <si>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</si>
  <si>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</si>
  <si>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</si>
  <si>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</si>
  <si>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</si>
  <si>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</si>
  <si>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</si>
  <si>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</si>
  <si>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</si>
  <si>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</si>
  <si>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</si>
  <si>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</si>
  <si>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</si>
  <si>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</si>
  <si>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</si>
  <si>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</si>
  <si>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</si>
  <si>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</si>
  <si>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</si>
  <si>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</si>
  <si>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</si>
  <si>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</si>
  <si>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</si>
  <si>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</si>
  <si>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</si>
  <si>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</si>
  <si>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</si>
  <si>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</si>
  <si>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</si>
  <si>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</si>
  <si>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</si>
  <si>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</si>
  <si>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</si>
  <si>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</si>
  <si>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</si>
  <si>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</si>
  <si>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</si>
  <si>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</si>
  <si>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</si>
  <si>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</si>
  <si>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</si>
  <si>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</si>
  <si>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</si>
  <si>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</si>
  <si>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</si>
  <si>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</si>
  <si>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</si>
  <si>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</si>
  <si>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</si>
  <si>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</si>
  <si>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</si>
  <si>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</si>
  <si>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</si>
  <si>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</si>
  <si>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</si>
  <si>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</si>
  <si>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</si>
  <si>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</si>
  <si>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</si>
  <si>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</si>
  <si>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</si>
  <si>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</si>
  <si>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</si>
  <si>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</si>
  <si>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</si>
  <si>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</si>
  <si>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</si>
  <si>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</si>
  <si>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</si>
  <si>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</si>
  <si>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</si>
  <si>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</si>
  <si>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</si>
  <si>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</si>
  <si>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</si>
  <si>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</si>
  <si>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</si>
  <si>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</si>
  <si>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</si>
  <si>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</si>
  <si>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</si>
  <si>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</si>
  <si>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</si>
  <si>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</si>
  <si>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</si>
  <si>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</si>
  <si>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</si>
  <si>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</si>
  <si>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</si>
  <si>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</si>
  <si>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</si>
  <si>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</si>
  <si>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</si>
  <si>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</si>
  <si>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</si>
  <si>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</si>
  <si>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</si>
  <si>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</si>
  <si>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</si>
  <si>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</si>
  <si>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</si>
  <si>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</si>
  <si>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</si>
  <si>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</si>
  <si>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</si>
  <si>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</si>
  <si>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</si>
  <si>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</si>
  <si>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</si>
  <si>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</si>
  <si>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</si>
  <si>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</si>
  <si>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</si>
  <si>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</si>
  <si>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</si>
  <si>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</si>
  <si>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</si>
  <si>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</si>
  <si>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</si>
  <si>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</si>
  <si>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</si>
  <si>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</si>
  <si>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</si>
  <si>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</si>
  <si>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</si>
  <si>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</si>
  <si>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</si>
  <si>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</si>
  <si>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</si>
  <si>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</si>
  <si>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</si>
  <si>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</si>
  <si>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</si>
  <si>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</si>
  <si>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</si>
  <si>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</si>
  <si>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</si>
  <si>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</si>
  <si>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</si>
  <si>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</si>
  <si>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</si>
  <si>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</si>
  <si>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</si>
  <si>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</si>
  <si>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</si>
  <si>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</si>
  <si>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</si>
  <si>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</si>
  <si>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</si>
  <si>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</si>
  <si>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</si>
  <si>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</si>
  <si>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</si>
  <si>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</si>
  <si>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</si>
  <si>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</si>
  <si>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</si>
  <si>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</si>
  <si>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</si>
  <si>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</si>
  <si>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</si>
  <si>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</si>
  <si>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</si>
  <si>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</si>
  <si>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</si>
  <si>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</si>
  <si>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</si>
  <si>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</si>
  <si>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</si>
  <si>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</si>
  <si>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</si>
  <si>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</si>
  <si>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</si>
  <si>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</si>
  <si>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</si>
  <si>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</si>
  <si>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</si>
  <si>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</si>
  <si>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</si>
  <si>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</si>
  <si>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</si>
  <si>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</si>
  <si>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</si>
  <si>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</si>
  <si>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</si>
  <si>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</si>
  <si>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</si>
  <si>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</si>
  <si>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</si>
  <si>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</si>
  <si>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</si>
  <si>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</si>
  <si>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</si>
  <si>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</si>
  <si>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</si>
  <si>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</si>
  <si>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</si>
  <si>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</si>
  <si>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</si>
  <si>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</si>
  <si>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</si>
  <si>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</si>
  <si>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</si>
  <si>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</si>
  <si>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</si>
  <si>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</si>
  <si>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</si>
  <si>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</si>
  <si>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</si>
  <si>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</si>
  <si>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</si>
  <si>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</si>
  <si>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</si>
  <si>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</si>
  <si>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</si>
  <si>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</si>
  <si>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</si>
  <si>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</si>
  <si>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</si>
  <si>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</si>
  <si>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</si>
  <si>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</si>
  <si>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</si>
  <si>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</si>
  <si>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</si>
  <si>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</si>
  <si>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</si>
  <si>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</si>
  <si>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</si>
  <si>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</si>
  <si>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</si>
  <si>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</si>
  <si>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</si>
  <si>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</si>
  <si>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</si>
  <si>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</si>
  <si>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</si>
  <si>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</si>
  <si>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</si>
  <si>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</si>
  <si>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</si>
  <si>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</si>
  <si>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</si>
  <si>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</si>
  <si>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</si>
  <si>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</si>
  <si>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</si>
  <si>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</si>
  <si>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</si>
  <si>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</si>
  <si>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</si>
  <si>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</si>
  <si>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</si>
  <si>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</si>
  <si>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</si>
  <si>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</si>
  <si>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</si>
  <si>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</si>
  <si>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</si>
  <si>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</si>
  <si>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</si>
  <si>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</si>
  <si>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</si>
  <si>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</si>
  <si>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</si>
  <si>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</si>
  <si>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</si>
  <si>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</si>
  <si>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</si>
  <si>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</si>
  <si>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</si>
  <si>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</si>
  <si>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</si>
  <si>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</si>
  <si>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</si>
  <si>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</si>
  <si>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</si>
  <si>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</si>
  <si>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</si>
  <si>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</si>
  <si>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</si>
  <si>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</si>
  <si>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</si>
  <si>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</si>
  <si>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</si>
  <si>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</si>
  <si>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</si>
  <si>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</si>
  <si>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</si>
  <si>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</si>
  <si>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</si>
  <si>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</si>
  <si>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</si>
  <si>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</si>
  <si>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</si>
  <si>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</si>
  <si>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</si>
  <si>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</si>
  <si>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</si>
  <si>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</si>
  <si>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</si>
  <si>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</si>
  <si>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</si>
  <si>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</si>
  <si>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</si>
  <si>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</si>
  <si>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</si>
  <si>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</si>
  <si>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</si>
  <si>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</si>
  <si>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</si>
  <si>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</si>
  <si>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</si>
  <si>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</si>
  <si>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</si>
  <si>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</si>
  <si>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</si>
  <si>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</si>
  <si>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</si>
  <si>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</si>
  <si>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</si>
  <si>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</si>
  <si>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</si>
  <si>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</si>
  <si>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</si>
  <si>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</si>
  <si>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</si>
  <si>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</si>
  <si>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</si>
  <si>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</si>
  <si>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</si>
  <si>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</si>
  <si>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</si>
  <si>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</si>
  <si>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</si>
  <si>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</si>
  <si>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</si>
  <si>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</si>
  <si>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</si>
  <si>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</si>
  <si>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</si>
  <si>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</si>
  <si>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</si>
  <si>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</si>
  <si>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</si>
  <si>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</si>
  <si>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</si>
  <si>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</si>
  <si>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</si>
  <si>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</si>
  <si>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</si>
  <si>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</si>
  <si>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</si>
  <si>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</si>
  <si>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</si>
  <si>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</si>
  <si>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</si>
  <si>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</si>
  <si>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</si>
  <si>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</si>
  <si>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</si>
  <si>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</si>
  <si>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</si>
  <si>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</si>
  <si>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</si>
  <si>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</si>
  <si>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</si>
  <si>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</si>
  <si>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</si>
  <si>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</si>
  <si>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</si>
  <si>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</si>
  <si>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</si>
  <si>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</si>
  <si>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</si>
  <si>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</si>
  <si>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</si>
  <si>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</si>
  <si>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</si>
  <si>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</si>
  <si>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</si>
  <si>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</si>
  <si>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</si>
  <si>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</si>
  <si>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</si>
  <si>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</si>
  <si>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</si>
  <si>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</si>
  <si>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</si>
  <si>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</si>
  <si>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</si>
  <si>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</si>
  <si>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</si>
  <si>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</si>
  <si>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</si>
  <si>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</si>
  <si>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</si>
  <si>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</si>
  <si>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</si>
  <si>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</si>
  <si>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</si>
  <si>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</si>
  <si>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</si>
  <si>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</si>
  <si>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</si>
  <si>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</si>
  <si>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</si>
  <si>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</si>
  <si>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</si>
  <si>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</si>
  <si>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</si>
  <si>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</si>
  <si>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</si>
  <si>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</si>
  <si>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</si>
  <si>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</si>
  <si>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</si>
  <si>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</si>
  <si>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</si>
  <si>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</si>
  <si>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</si>
  <si>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</si>
  <si>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</si>
  <si>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</si>
  <si>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</si>
  <si>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</si>
  <si>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</si>
  <si>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</si>
  <si>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</si>
  <si>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</si>
  <si>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</si>
  <si>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</si>
  <si>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</si>
  <si>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</si>
  <si>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</si>
  <si>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</si>
  <si>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</si>
  <si>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</si>
  <si>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</si>
  <si>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</si>
  <si>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</si>
  <si>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</si>
  <si>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</si>
  <si>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</si>
  <si>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</si>
  <si>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</si>
  <si>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</si>
  <si>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</si>
  <si>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</si>
  <si>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</si>
  <si>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</si>
  <si>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</si>
  <si>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</si>
  <si>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</si>
  <si>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</si>
  <si>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</si>
  <si>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</si>
  <si>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</si>
  <si>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</si>
  <si>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</si>
  <si>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</si>
  <si>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</si>
  <si>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</si>
  <si>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</si>
  <si>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</si>
  <si>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</si>
  <si>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</si>
  <si>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</si>
  <si>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</si>
  <si>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</si>
  <si>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</si>
  <si>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</si>
  <si>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</si>
  <si>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</si>
  <si>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</si>
  <si>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</si>
  <si>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</si>
  <si>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</si>
  <si>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</si>
  <si>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</si>
  <si>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</si>
  <si>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</si>
  <si>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</si>
  <si>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</si>
  <si>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</si>
  <si>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</si>
  <si>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</si>
  <si>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</si>
  <si>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</si>
  <si>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</si>
  <si>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</si>
  <si>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</si>
  <si>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</si>
  <si>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</si>
  <si>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</si>
  <si>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</si>
  <si>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</si>
  <si>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</si>
  <si>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</si>
  <si>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</si>
  <si>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</si>
  <si>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</si>
  <si>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</si>
  <si>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</si>
  <si>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</si>
  <si>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</si>
  <si>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</si>
  <si>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</si>
  <si>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</si>
  <si>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</si>
  <si>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</si>
  <si>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</si>
  <si>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</si>
  <si>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</si>
  <si>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</si>
  <si>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</si>
  <si>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</si>
  <si>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</si>
  <si>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</si>
  <si>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</si>
  <si>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</si>
  <si>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</si>
  <si>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</si>
  <si>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</si>
  <si>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</si>
  <si>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</si>
  <si>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</si>
  <si>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</si>
  <si>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</si>
  <si>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</si>
  <si>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</si>
  <si>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</si>
  <si>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</si>
  <si>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</si>
  <si>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</si>
  <si>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</si>
  <si>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</si>
  <si>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</si>
  <si>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</si>
  <si>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</si>
  <si>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</si>
  <si>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</si>
  <si>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</si>
  <si>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</si>
  <si>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</si>
  <si>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</si>
  <si>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</si>
  <si>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</si>
  <si>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</si>
  <si>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</si>
  <si>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</si>
  <si>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</si>
  <si>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</si>
  <si>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</si>
  <si>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</si>
  <si>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</si>
  <si>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</si>
  <si>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</si>
  <si>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</si>
  <si>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</si>
  <si>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</si>
  <si>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</si>
  <si>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</si>
  <si>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</si>
  <si>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</si>
  <si>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</si>
  <si>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</si>
  <si>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</si>
  <si>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</si>
  <si>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</si>
  <si>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</si>
  <si>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</si>
  <si>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</si>
  <si>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</si>
  <si>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</si>
  <si>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</si>
  <si>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</si>
  <si>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</si>
  <si>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</si>
  <si>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</si>
  <si>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</si>
  <si>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</si>
  <si>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</si>
  <si>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</si>
  <si>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</si>
  <si>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</si>
  <si>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</si>
  <si>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</si>
  <si>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</si>
  <si>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</si>
  <si>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</si>
  <si>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</si>
  <si>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</si>
  <si>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</si>
  <si>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</si>
  <si>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</si>
  <si>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</si>
  <si>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</si>
  <si>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</si>
  <si>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</si>
  <si>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</si>
  <si>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</si>
  <si>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</si>
  <si>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</si>
  <si>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</si>
  <si>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</si>
  <si>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</si>
  <si>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</si>
  <si>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</si>
  <si>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</si>
  <si>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</si>
  <si>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</si>
  <si>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</si>
  <si>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</si>
  <si>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</si>
  <si>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</si>
  <si>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</si>
  <si>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</si>
  <si>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</si>
  <si>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</si>
  <si>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</si>
  <si>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</si>
  <si>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</si>
  <si>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</si>
  <si>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</si>
  <si>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</si>
  <si>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</si>
  <si>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</si>
  <si>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</si>
  <si>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</si>
  <si>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</si>
  <si>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</si>
  <si>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</si>
  <si>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</si>
  <si>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</si>
  <si>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</si>
  <si>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</si>
  <si>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</si>
  <si>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</si>
  <si>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</si>
  <si>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</si>
  <si>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</si>
  <si>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</si>
  <si>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</si>
  <si>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</si>
  <si>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</si>
  <si>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</si>
  <si>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</si>
  <si>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</si>
  <si>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</si>
  <si>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</si>
  <si>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</si>
  <si>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</si>
  <si>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</si>
  <si>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</si>
  <si>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</si>
  <si>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</si>
  <si>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</si>
  <si>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</si>
  <si>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</si>
  <si>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</si>
  <si>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</si>
  <si>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</si>
  <si>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</si>
  <si>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</si>
  <si>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</si>
  <si>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</si>
  <si>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</si>
  <si>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</si>
  <si>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</si>
  <si>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</si>
  <si>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</si>
  <si>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</si>
  <si>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</si>
  <si>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</si>
  <si>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</si>
  <si>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</si>
  <si>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</si>
  <si>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</si>
  <si>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</si>
  <si>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</si>
  <si>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</si>
  <si>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</si>
  <si>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</si>
  <si>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</si>
  <si>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</si>
  <si>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</si>
  <si>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</si>
  <si>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</si>
  <si>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</si>
  <si>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</si>
  <si>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</si>
  <si>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</si>
  <si>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</si>
  <si>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</si>
  <si>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</si>
  <si>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</si>
  <si>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</si>
  <si>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</si>
  <si>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</si>
  <si>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</si>
  <si>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</si>
  <si>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</si>
  <si>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</si>
  <si>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</si>
  <si>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</si>
  <si>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</si>
  <si>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</si>
  <si>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</si>
  <si>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</si>
  <si>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</si>
  <si>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</si>
  <si>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</si>
  <si>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</si>
  <si>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</si>
  <si>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</si>
  <si>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</si>
  <si>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</si>
  <si>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</si>
  <si>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</si>
  <si>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</si>
  <si>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</si>
  <si>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</si>
  <si>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</si>
  <si>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</si>
  <si>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</si>
  <si>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</si>
  <si>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</si>
  <si>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</si>
  <si>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</si>
  <si>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</si>
  <si>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</si>
  <si>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</si>
  <si>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</si>
  <si>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</si>
  <si>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</si>
  <si>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</si>
  <si>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</si>
  <si>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</si>
  <si>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</si>
  <si>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</si>
  <si>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</si>
  <si>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</si>
  <si>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</si>
  <si>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</si>
  <si>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</si>
  <si>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</si>
  <si>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</si>
  <si>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</si>
  <si>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</si>
  <si>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</si>
  <si>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</si>
  <si>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</si>
  <si>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</si>
  <si>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</si>
  <si>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</si>
  <si>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</si>
  <si>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</si>
  <si>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</si>
  <si>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</si>
  <si>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</si>
  <si>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</si>
  <si>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</si>
  <si>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</si>
  <si>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</si>
  <si>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</si>
  <si>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</si>
  <si>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</si>
  <si>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</si>
  <si>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</si>
  <si>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</si>
  <si>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</si>
  <si>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</si>
  <si>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</si>
  <si>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</si>
  <si>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</si>
  <si>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</si>
  <si>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</si>
  <si>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</si>
  <si>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</si>
  <si>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</si>
  <si>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</si>
  <si>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</si>
  <si>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</si>
  <si>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</si>
  <si>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</si>
  <si>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</si>
  <si>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</si>
  <si>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</si>
  <si>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</si>
  <si>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</si>
  <si>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</si>
  <si>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</si>
  <si>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</si>
  <si>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</si>
  <si>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</si>
  <si>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</si>
  <si>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</si>
  <si>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</si>
  <si>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</si>
  <si>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</si>
  <si>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</si>
  <si>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</si>
  <si>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</si>
  <si>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</si>
  <si>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</si>
  <si>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</si>
  <si>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</si>
  <si>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</si>
  <si>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</si>
  <si>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</si>
  <si>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</si>
  <si>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</si>
  <si>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</si>
  <si>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</si>
  <si>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</si>
  <si>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</si>
  <si>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</si>
  <si>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</si>
  <si>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</si>
  <si>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</si>
  <si>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</si>
  <si>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</si>
  <si>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</si>
  <si>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</si>
  <si>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</si>
  <si>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</si>
  <si>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</si>
  <si>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</si>
  <si>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</si>
  <si>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</si>
  <si>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</si>
  <si>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</si>
  <si>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</si>
  <si>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</si>
  <si>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</si>
  <si>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</si>
  <si>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</si>
  <si>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</si>
  <si>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</si>
  <si>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</si>
  <si>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</si>
  <si>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</si>
  <si>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</si>
  <si>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</si>
  <si>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</si>
  <si>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</si>
  <si>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</si>
  <si>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</si>
  <si>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</si>
  <si>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</si>
  <si>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</si>
  <si>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</si>
  <si>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</si>
  <si>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</si>
  <si>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</si>
  <si>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</si>
  <si>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</si>
  <si>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</si>
  <si>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</si>
  <si>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</si>
  <si>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</si>
  <si>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</si>
  <si>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</si>
  <si>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</si>
  <si>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</si>
  <si>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</si>
  <si>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</si>
  <si>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</si>
  <si>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</si>
  <si>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</si>
  <si>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</si>
  <si>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</si>
  <si>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</si>
  <si>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</si>
  <si>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</si>
  <si>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</si>
  <si>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</si>
  <si>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</si>
  <si>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</si>
  <si>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</si>
  <si>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</si>
  <si>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</si>
  <si>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</si>
  <si>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</si>
  <si>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</si>
  <si>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</si>
  <si>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</si>
  <si>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</si>
  <si>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</si>
  <si>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</si>
  <si>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</si>
  <si>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</si>
  <si>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</si>
  <si>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</si>
  <si>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</si>
  <si>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</si>
  <si>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</si>
  <si>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</si>
  <si>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</si>
  <si>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</si>
  <si>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</si>
  <si>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</si>
  <si>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</si>
  <si>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</si>
  <si>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</si>
  <si>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</si>
  <si>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</si>
  <si>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</si>
  <si>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</si>
  <si>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</si>
  <si>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</si>
  <si>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</si>
  <si>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</si>
  <si>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</si>
  <si>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</si>
  <si>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</si>
  <si>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</si>
  <si>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</si>
  <si>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</si>
  <si>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</si>
  <si>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</si>
  <si>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</si>
  <si>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</si>
  <si>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</si>
  <si>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</si>
  <si>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</si>
  <si>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</si>
  <si>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</si>
  <si>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</si>
  <si>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</si>
  <si>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</si>
  <si>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</si>
  <si>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</si>
  <si>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</si>
  <si>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</si>
  <si>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</si>
  <si>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</si>
  <si>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</si>
  <si>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</si>
  <si>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</si>
  <si>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</si>
  <si>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</si>
  <si>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</si>
  <si>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</si>
  <si>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</si>
  <si>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</si>
  <si>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</si>
  <si>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</si>
  <si>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</si>
  <si>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</si>
  <si>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</si>
  <si>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</si>
  <si>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</si>
  <si>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</si>
  <si>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</si>
  <si>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</si>
  <si>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</si>
  <si>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</si>
  <si>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</si>
  <si>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</si>
  <si>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</si>
  <si>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</si>
  <si>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</si>
  <si>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</si>
  <si>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</si>
  <si>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</si>
  <si>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</si>
  <si>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</si>
  <si>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</si>
  <si>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</si>
  <si>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</si>
  <si>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</si>
  <si>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</si>
  <si>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</si>
  <si>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</si>
  <si>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</si>
  <si>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</si>
  <si>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</si>
  <si>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</si>
  <si>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</si>
  <si>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</si>
  <si>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</si>
  <si>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</si>
  <si>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</si>
  <si>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</si>
  <si>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</si>
  <si>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</si>
  <si>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</si>
  <si>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</si>
  <si>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</si>
  <si>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</si>
  <si>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</si>
  <si>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</si>
  <si>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</si>
  <si>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</si>
  <si>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</si>
  <si>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</si>
  <si>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</si>
  <si>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</si>
  <si>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</si>
  <si>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</si>
  <si>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</si>
  <si>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</si>
  <si>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</si>
  <si>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</si>
  <si>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</si>
  <si>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</si>
  <si>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</si>
  <si>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</si>
  <si>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</si>
  <si>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</si>
  <si>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</si>
  <si>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</si>
  <si>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</si>
  <si>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</si>
  <si>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</si>
  <si>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</si>
  <si>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</si>
  <si>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</si>
  <si>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</si>
  <si>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</si>
  <si>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</si>
  <si>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</si>
  <si>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</si>
  <si>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</si>
  <si>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</si>
  <si>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</si>
  <si>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</si>
  <si>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</si>
  <si>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</si>
  <si>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</si>
  <si>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</si>
  <si>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</si>
  <si>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</si>
  <si>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</si>
  <si>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</si>
  <si>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</si>
  <si>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</si>
  <si>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</si>
  <si>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</si>
  <si>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</si>
  <si>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</si>
  <si>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</si>
  <si>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</si>
  <si>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</si>
  <si>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</si>
  <si>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</si>
  <si>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</si>
  <si>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</si>
  <si>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</si>
  <si>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</si>
  <si>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</si>
  <si>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</si>
  <si>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</si>
  <si>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</si>
  <si>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</si>
  <si>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</si>
  <si>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</si>
  <si>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</si>
  <si>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</si>
  <si>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</si>
  <si>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</si>
  <si>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</si>
  <si>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</si>
  <si>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</si>
  <si>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</si>
  <si>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</si>
  <si>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</si>
  <si>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</si>
  <si>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</si>
  <si>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</si>
  <si>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</si>
  <si>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</si>
  <si>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</si>
  <si>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</si>
  <si>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</si>
  <si>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</si>
  <si>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</si>
  <si>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</si>
  <si>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</si>
  <si>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</si>
  <si>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</si>
  <si>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</si>
  <si>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</si>
  <si>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</si>
  <si>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</si>
  <si>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</si>
  <si>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</si>
  <si>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</si>
  <si>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</si>
  <si>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</si>
  <si>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</si>
  <si>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</si>
  <si>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</si>
  <si>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</si>
  <si>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</si>
  <si>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</si>
  <si>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</si>
  <si>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</si>
  <si>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</si>
  <si>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</si>
  <si>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</si>
  <si>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</si>
  <si>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</si>
  <si>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</si>
  <si>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</si>
  <si>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</si>
  <si>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</si>
  <si>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</si>
  <si>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</si>
  <si>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</si>
  <si>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</si>
  <si>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</si>
  <si>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</si>
  <si>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</si>
  <si>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</si>
  <si>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</si>
  <si>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</si>
  <si>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</si>
  <si>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</si>
  <si>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</si>
  <si>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</si>
  <si>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</si>
  <si>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</si>
  <si>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</si>
  <si>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</si>
  <si>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</si>
  <si>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</si>
  <si>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</si>
  <si>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</si>
  <si>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</si>
  <si>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</si>
  <si>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</si>
  <si>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</si>
  <si>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</si>
  <si>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</si>
  <si>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</si>
  <si>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</si>
  <si>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</si>
  <si>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</si>
  <si>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</si>
  <si>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</si>
  <si>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</si>
  <si>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</si>
  <si>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</si>
  <si>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</si>
  <si>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</si>
  <si>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</si>
  <si>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</si>
  <si>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</si>
  <si>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</si>
  <si>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</si>
  <si>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</si>
  <si>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</si>
  <si>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</si>
  <si>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</si>
  <si>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</si>
  <si>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</si>
  <si>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</si>
  <si>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</si>
  <si>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</si>
  <si>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</si>
  <si>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</si>
  <si>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</si>
  <si>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</si>
  <si>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</si>
  <si>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</si>
  <si>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</si>
  <si>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</si>
  <si>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</si>
  <si>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</si>
  <si>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</si>
  <si>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</si>
  <si>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</si>
  <si>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</si>
  <si>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</si>
  <si>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</si>
  <si>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</si>
  <si>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</si>
  <si>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</si>
  <si>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</si>
  <si>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</si>
  <si>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</si>
  <si>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</si>
  <si>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</si>
  <si>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</si>
  <si>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</si>
  <si>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</si>
  <si>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</si>
  <si>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</si>
  <si>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</si>
  <si>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</si>
  <si>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</si>
  <si>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</si>
  <si>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</si>
  <si>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</si>
  <si>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</si>
  <si>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</si>
  <si>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</si>
  <si>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</si>
  <si>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</si>
  <si>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</si>
  <si>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</si>
  <si>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</si>
  <si>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</si>
  <si>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</si>
  <si>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</si>
  <si>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</si>
  <si>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</si>
  <si>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</si>
  <si>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</si>
  <si>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</si>
  <si>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</si>
  <si>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</si>
  <si>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</si>
  <si>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</si>
  <si>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</si>
  <si>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</si>
  <si>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</si>
  <si>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</si>
  <si>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</si>
  <si>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</si>
  <si>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</si>
  <si>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</si>
  <si>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</si>
  <si>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</si>
  <si>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</si>
  <si>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</si>
  <si>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</si>
  <si>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</si>
  <si>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</si>
  <si>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</si>
  <si>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</si>
  <si>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</si>
  <si>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</si>
  <si>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</si>
  <si>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</si>
  <si>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</si>
  <si>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</si>
  <si>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</si>
  <si>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</si>
  <si>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</si>
  <si>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</si>
  <si>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</si>
  <si>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</si>
  <si>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</si>
  <si>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</si>
  <si>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</si>
  <si>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</si>
  <si>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</si>
  <si>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</si>
  <si>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</si>
  <si>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</si>
  <si>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</si>
  <si>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</si>
  <si>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</si>
  <si>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</si>
  <si>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</si>
  <si>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</si>
  <si>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</si>
  <si>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</si>
  <si>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</si>
  <si>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</si>
  <si>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</si>
  <si>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</si>
  <si>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</si>
  <si>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</si>
  <si>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</si>
  <si>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</si>
  <si>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</si>
  <si>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</si>
  <si>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</si>
  <si>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</si>
  <si>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</si>
  <si>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</si>
  <si>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</si>
  <si>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</si>
  <si>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</si>
  <si>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</si>
  <si>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</si>
  <si>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</si>
  <si>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</si>
  <si>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</si>
  <si>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</si>
  <si>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</si>
  <si>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</si>
  <si>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</si>
  <si>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</si>
  <si>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</si>
  <si>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</si>
  <si>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</si>
  <si>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</si>
  <si>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</si>
  <si>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</si>
  <si>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</si>
  <si>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</si>
  <si>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</si>
  <si>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</si>
  <si>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</si>
  <si>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</si>
  <si>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</si>
  <si>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</si>
  <si>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</si>
  <si>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</si>
  <si>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</si>
  <si>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</si>
  <si>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</si>
  <si>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</si>
  <si>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</si>
  <si>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</si>
  <si>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</si>
  <si>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</si>
  <si>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</si>
  <si>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</si>
  <si>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</si>
  <si>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</si>
  <si>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</si>
  <si>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</si>
  <si>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</si>
  <si>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</si>
  <si>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</si>
  <si>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</si>
  <si>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</si>
  <si>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</si>
  <si>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</si>
  <si>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</si>
  <si>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</si>
  <si>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</si>
  <si>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</si>
  <si>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</si>
  <si>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</si>
  <si>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</si>
  <si>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</si>
  <si>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</si>
  <si>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</si>
  <si>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</si>
  <si>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</si>
  <si>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</si>
  <si>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</si>
  <si>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</si>
  <si>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</si>
  <si>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</si>
  <si>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</si>
  <si>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</si>
  <si>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</si>
  <si>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</si>
  <si>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</si>
  <si>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</si>
  <si>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</si>
  <si>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</si>
  <si>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</si>
  <si>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</si>
  <si>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</si>
  <si>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</si>
  <si>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</si>
  <si>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</si>
  <si>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</si>
  <si>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</si>
  <si>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</si>
  <si>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</si>
  <si>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</si>
  <si>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</si>
  <si>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</si>
  <si>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</si>
  <si>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</si>
  <si>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</si>
  <si>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</si>
  <si>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</si>
  <si>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</si>
  <si>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</si>
  <si>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</si>
  <si>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</si>
  <si>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</si>
  <si>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</si>
  <si>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</si>
  <si>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</si>
  <si>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</si>
  <si>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</si>
  <si>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</si>
  <si>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</si>
  <si>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</si>
  <si>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</si>
  <si>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</si>
  <si>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</si>
  <si>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</si>
  <si>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</si>
  <si>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</si>
  <si>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</si>
  <si>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</si>
  <si>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</si>
  <si>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</si>
  <si>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</si>
  <si>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</si>
  <si>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</si>
  <si>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</si>
  <si>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</si>
  <si>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</si>
  <si>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</si>
  <si>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</si>
  <si>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</si>
  <si>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</si>
  <si>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</si>
  <si>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</si>
  <si>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</si>
  <si>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</si>
  <si>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</si>
  <si>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</si>
  <si>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</si>
  <si>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</si>
  <si>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</si>
  <si>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</si>
  <si>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</si>
  <si>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</si>
  <si>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</si>
  <si>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</si>
  <si>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</si>
  <si>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</si>
  <si>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</si>
  <si>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</si>
  <si>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</si>
  <si>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</si>
  <si>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</si>
  <si>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</si>
  <si>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</si>
  <si>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</si>
  <si>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</si>
  <si>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</si>
  <si>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</si>
  <si>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</si>
  <si>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</si>
  <si>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</si>
  <si>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</si>
  <si>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</si>
  <si>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</si>
  <si>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</si>
  <si>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</si>
  <si>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</si>
  <si>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</si>
  <si>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</si>
  <si>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</si>
  <si>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</si>
  <si>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</si>
  <si>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</si>
  <si>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</si>
  <si>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</si>
  <si>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</si>
  <si>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</si>
  <si>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</si>
  <si>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</si>
  <si>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</si>
  <si>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</si>
  <si>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</si>
  <si>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</si>
  <si>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</si>
  <si>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</si>
  <si>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</si>
  <si>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</si>
  <si>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</si>
  <si>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</si>
  <si>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</si>
  <si>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</si>
  <si>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</si>
  <si>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</si>
  <si>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</si>
  <si>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</si>
  <si>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</si>
  <si>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</si>
  <si>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</si>
  <si>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</si>
  <si>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</si>
  <si>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</si>
  <si>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</si>
  <si>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</si>
  <si>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</si>
  <si>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</si>
  <si>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</si>
  <si>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</si>
  <si>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</si>
  <si>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</si>
  <si>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</si>
  <si>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</si>
  <si>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</si>
  <si>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</si>
  <si>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</si>
  <si>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</si>
  <si>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</si>
  <si>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</si>
  <si>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</si>
  <si>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</si>
  <si>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</si>
  <si>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</si>
  <si>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</si>
  <si>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</si>
  <si>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</si>
  <si>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</si>
  <si>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</si>
  <si>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</si>
  <si>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</si>
  <si>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</si>
  <si>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</si>
  <si>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</si>
  <si>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</si>
  <si>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</si>
  <si>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</si>
  <si>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</si>
  <si>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</si>
  <si>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</si>
  <si>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</si>
  <si>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</si>
  <si>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</si>
  <si>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</si>
  <si>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</si>
  <si>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</si>
  <si>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</si>
  <si>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</si>
  <si>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</si>
  <si>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</si>
  <si>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</si>
  <si>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</si>
  <si>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</si>
  <si>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</si>
  <si>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</si>
  <si>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</si>
  <si>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</si>
  <si>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</si>
  <si>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</si>
  <si>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</si>
  <si>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</si>
  <si>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</si>
  <si>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</si>
  <si>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</si>
  <si>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</si>
  <si>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</si>
  <si>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</si>
  <si>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</si>
  <si>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</si>
  <si>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</si>
  <si>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</si>
  <si>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</si>
  <si>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</si>
  <si>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</si>
  <si>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</si>
  <si>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</si>
  <si>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</si>
  <si>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</si>
  <si>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</si>
  <si>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</si>
  <si>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</si>
  <si>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</si>
  <si>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</si>
  <si>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</si>
  <si>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</si>
  <si>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</si>
  <si>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</si>
  <si>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</si>
  <si>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</si>
  <si>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</si>
  <si>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</si>
  <si>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</si>
  <si>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</si>
  <si>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</si>
  <si>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</si>
  <si>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</si>
  <si>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</si>
  <si>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</si>
  <si>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</si>
  <si>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</si>
  <si>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</si>
  <si>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</si>
  <si>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</si>
  <si>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</si>
  <si>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</si>
  <si>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</si>
  <si>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</si>
  <si>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</si>
  <si>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</si>
  <si>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</si>
  <si>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</si>
  <si>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</si>
  <si>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</si>
  <si>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</si>
  <si>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</si>
  <si>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</si>
  <si>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</si>
  <si>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</si>
  <si>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</si>
  <si>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</si>
  <si>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</si>
  <si>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</si>
  <si>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</si>
  <si>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</si>
  <si>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</si>
  <si>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</si>
  <si>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</si>
  <si>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</si>
  <si>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</si>
  <si>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</si>
  <si>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</si>
  <si>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</si>
  <si>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</si>
  <si>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</si>
  <si>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</si>
  <si>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</si>
  <si>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</si>
  <si>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</si>
  <si>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</si>
  <si>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</si>
  <si>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</si>
  <si>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</si>
  <si>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</si>
  <si>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</si>
  <si>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</si>
  <si>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</si>
  <si>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</si>
  <si>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</si>
  <si>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</si>
  <si>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</si>
  <si>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</si>
  <si>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</si>
  <si>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</si>
  <si>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</si>
  <si>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</si>
  <si>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</si>
  <si>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</si>
  <si>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</si>
  <si>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</si>
  <si>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</si>
  <si>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</si>
  <si>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</si>
  <si>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</si>
  <si>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</si>
  <si>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</si>
  <si>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</si>
  <si>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</si>
  <si>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</si>
  <si>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</si>
  <si>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</si>
  <si>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</si>
  <si>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</si>
  <si>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</si>
  <si>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</si>
  <si>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</si>
  <si>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</si>
  <si>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</si>
  <si>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</si>
  <si>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</si>
  <si>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</si>
  <si>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</si>
  <si>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</si>
  <si>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</si>
  <si>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</si>
  <si>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</si>
  <si>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</si>
  <si>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</si>
  <si>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</si>
  <si>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</si>
  <si>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</si>
  <si>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</si>
  <si>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</si>
  <si>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</si>
  <si>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</si>
  <si>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</si>
  <si>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</si>
  <si>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</si>
  <si>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</si>
  <si>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</si>
  <si>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</si>
  <si>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</si>
  <si>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</si>
  <si>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</si>
  <si>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</si>
  <si>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</si>
  <si>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</si>
  <si>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</si>
  <si>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</si>
  <si>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</si>
  <si>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</si>
  <si>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</si>
  <si>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</si>
  <si>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</si>
  <si>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</si>
  <si>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</si>
  <si>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</si>
  <si>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</si>
  <si>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</si>
  <si>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</si>
  <si>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</si>
  <si>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</si>
  <si>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</si>
  <si>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</si>
  <si>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</si>
  <si>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</si>
  <si>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</si>
  <si>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</si>
  <si>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</si>
  <si>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</si>
  <si>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</si>
  <si>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</si>
  <si>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</si>
  <si>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</si>
  <si>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</si>
  <si>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</si>
  <si>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</si>
  <si>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</si>
  <si>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</si>
  <si>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</si>
  <si>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</si>
  <si>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</si>
  <si>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</si>
  <si>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</si>
  <si>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</si>
  <si>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</si>
  <si>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</si>
  <si>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</si>
  <si>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</si>
  <si>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</si>
  <si>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</si>
  <si>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</si>
  <si>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</si>
  <si>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</si>
  <si>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</si>
  <si>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</si>
  <si>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</si>
  <si>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</si>
  <si>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</si>
  <si>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</si>
  <si>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</si>
  <si>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</si>
  <si>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</si>
  <si>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</si>
  <si>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</si>
  <si>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</si>
  <si>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</si>
  <si>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</si>
  <si>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</si>
  <si>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</si>
  <si>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</si>
  <si>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</si>
  <si>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</si>
  <si>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</si>
  <si>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</si>
  <si>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</si>
  <si>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</si>
  <si>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</si>
  <si>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</si>
  <si>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</si>
  <si>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</si>
  <si>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</si>
  <si>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</si>
  <si>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</si>
  <si>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</si>
  <si>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</si>
  <si>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</si>
  <si>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</si>
  <si>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</si>
  <si>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</si>
  <si>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</si>
  <si>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</si>
  <si>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</si>
  <si>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</si>
  <si>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</si>
  <si>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</si>
  <si>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</si>
  <si>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</si>
  <si>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</si>
  <si>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</si>
  <si>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</si>
  <si>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</si>
  <si>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</si>
  <si>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</si>
  <si>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</si>
  <si>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</si>
  <si>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</si>
  <si>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</si>
  <si>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</si>
  <si>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</si>
  <si>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</si>
  <si>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</si>
  <si>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</si>
  <si>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</si>
  <si>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</si>
  <si>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</si>
  <si>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</si>
  <si>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</si>
  <si>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</si>
  <si>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</si>
  <si>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</si>
  <si>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</si>
  <si>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</si>
  <si>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</si>
  <si>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</si>
  <si>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</si>
  <si>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</si>
  <si>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</si>
  <si>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</si>
  <si>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</si>
  <si>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</si>
  <si>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</si>
  <si>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</si>
  <si>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</si>
  <si>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</si>
  <si>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</si>
  <si>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</si>
  <si>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</si>
  <si>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</si>
  <si>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</si>
  <si>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</si>
  <si>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</si>
  <si>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</si>
  <si>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</si>
  <si>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</si>
  <si>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</si>
  <si>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</si>
  <si>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</si>
  <si>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</si>
  <si>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</si>
  <si>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</si>
  <si>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</si>
  <si>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</si>
  <si>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</si>
  <si>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</si>
  <si>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</si>
  <si>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</si>
  <si>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</si>
  <si>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</si>
  <si>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</si>
  <si>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</si>
  <si>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</si>
  <si>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</si>
  <si>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</si>
  <si>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</si>
  <si>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</si>
  <si>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</si>
  <si>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</si>
  <si>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</si>
  <si>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</si>
  <si>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</si>
  <si>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</si>
  <si>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</si>
  <si>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</si>
  <si>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</si>
  <si>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</si>
  <si>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</si>
  <si>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</si>
  <si>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</si>
  <si>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</si>
  <si>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</si>
  <si>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</si>
  <si>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</si>
  <si>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</si>
  <si>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</si>
  <si>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</si>
  <si>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</si>
  <si>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</si>
  <si>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</si>
  <si>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</si>
  <si>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</si>
  <si>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</si>
  <si>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</si>
  <si>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</si>
  <si>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</si>
  <si>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</si>
  <si>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</si>
  <si>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</si>
  <si>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</si>
  <si>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</si>
  <si>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</si>
  <si>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</si>
  <si>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</si>
  <si>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</si>
  <si>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</si>
  <si>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</si>
  <si>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</si>
  <si>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</si>
  <si>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</si>
  <si>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</si>
  <si>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</si>
  <si>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</si>
  <si>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</si>
  <si>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</si>
  <si>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</si>
  <si>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</si>
  <si>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</si>
  <si>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</si>
  <si>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</si>
  <si>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</si>
  <si>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</si>
  <si>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</si>
  <si>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</si>
  <si>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</si>
  <si>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</si>
  <si>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</si>
  <si>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</si>
  <si>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</si>
  <si>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</si>
  <si>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</si>
  <si>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</si>
  <si>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</si>
  <si>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</si>
  <si>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</si>
  <si>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</si>
  <si>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</si>
  <si>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</si>
  <si>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</si>
  <si>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</si>
  <si>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</si>
  <si>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</si>
  <si>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</si>
  <si>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</si>
  <si>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</si>
  <si>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</si>
  <si>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</si>
  <si>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</si>
  <si>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</si>
  <si>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</si>
  <si>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</si>
  <si>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</si>
  <si>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</si>
  <si>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</si>
  <si>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</si>
  <si>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</si>
  <si>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</si>
  <si>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</si>
  <si>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</si>
  <si>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</si>
  <si>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</si>
  <si>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</si>
  <si>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</si>
  <si>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</si>
  <si>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</si>
  <si>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</si>
  <si>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</si>
  <si>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</si>
  <si>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</si>
  <si>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</si>
  <si>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</si>
  <si>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</si>
  <si>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</si>
  <si>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</si>
  <si>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</si>
  <si>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</si>
  <si>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</si>
  <si>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</si>
  <si>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</si>
  <si>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</si>
  <si>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</si>
  <si>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</si>
  <si>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</si>
  <si>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</si>
  <si>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</si>
  <si>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</si>
  <si>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</si>
  <si>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</si>
  <si>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</si>
  <si>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</si>
  <si>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</si>
  <si>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</si>
  <si>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</si>
  <si>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</si>
  <si>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</si>
  <si>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</si>
  <si>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</si>
  <si>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</si>
  <si>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</si>
  <si>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</si>
  <si>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</si>
  <si>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</si>
  <si>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</si>
  <si>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</si>
  <si>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</si>
  <si>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</si>
  <si>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</si>
  <si>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</si>
  <si>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</si>
  <si>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</si>
  <si>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</si>
  <si>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</si>
  <si>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</si>
  <si>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</si>
  <si>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</si>
  <si>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</si>
  <si>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</si>
  <si>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</si>
  <si>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</si>
  <si>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</si>
  <si>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</si>
  <si>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</si>
  <si>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</si>
  <si>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</si>
  <si>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</si>
  <si>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</si>
  <si>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</si>
  <si>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</si>
  <si>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</si>
  <si>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</si>
  <si>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</si>
  <si>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</si>
  <si>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</si>
  <si>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</si>
  <si>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</si>
  <si>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</si>
  <si>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</si>
  <si>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</si>
  <si>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</si>
  <si>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</si>
  <si>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</si>
  <si>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</si>
  <si>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</si>
  <si>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</si>
  <si>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</si>
  <si>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</si>
  <si>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</si>
  <si>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</si>
  <si>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</si>
  <si>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</si>
  <si>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</si>
  <si>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</si>
  <si>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</si>
  <si>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</si>
  <si>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</si>
  <si>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</si>
  <si>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</si>
  <si>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</si>
  <si>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</si>
  <si>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</si>
  <si>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</si>
  <si>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</si>
  <si>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</si>
  <si>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</si>
  <si>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</si>
  <si>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</si>
  <si>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</si>
  <si>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</si>
  <si>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</si>
  <si>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</si>
  <si>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</si>
  <si>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</si>
  <si>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</si>
  <si>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</si>
  <si>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</si>
  <si>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</si>
  <si>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</si>
  <si>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</si>
  <si>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</si>
  <si>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</si>
  <si>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</si>
  <si>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</si>
  <si>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</si>
  <si>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</si>
  <si>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</si>
  <si>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</si>
  <si>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</si>
  <si>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</si>
  <si>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</si>
  <si>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</si>
  <si>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</si>
  <si>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</si>
  <si>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</si>
  <si>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</si>
  <si>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</si>
  <si>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</si>
  <si>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</si>
  <si>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</si>
  <si>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</si>
  <si>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</si>
  <si>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</si>
  <si>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</si>
  <si>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</si>
  <si>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</si>
  <si>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</si>
  <si>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</si>
  <si>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</si>
  <si>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</si>
  <si>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</si>
  <si>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</si>
  <si>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</si>
  <si>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</si>
  <si>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</si>
  <si>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</si>
  <si>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</si>
  <si>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</si>
  <si>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</si>
  <si>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</si>
  <si>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</si>
  <si>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</si>
  <si>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</si>
  <si>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</si>
  <si>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</si>
  <si>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</si>
  <si>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</si>
  <si>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</si>
  <si>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</si>
  <si>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</si>
  <si>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</si>
  <si>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</si>
  <si>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</si>
  <si>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</si>
  <si>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</si>
  <si>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</si>
  <si>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</si>
  <si>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</si>
  <si>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</si>
  <si>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</si>
  <si>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</si>
  <si>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</si>
  <si>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</si>
  <si>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</si>
  <si>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</si>
  <si>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</si>
  <si>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</si>
  <si>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</si>
  <si>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</si>
  <si>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</si>
  <si>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</si>
  <si>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</si>
  <si>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</si>
  <si>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</si>
  <si>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</si>
  <si>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</si>
  <si>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</si>
  <si>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</si>
  <si>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</si>
  <si>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</si>
  <si>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</si>
  <si>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</si>
  <si>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</si>
  <si>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</si>
  <si>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</si>
  <si>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</si>
  <si>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</si>
  <si>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</si>
  <si>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</si>
  <si>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</si>
  <si>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</si>
  <si>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</si>
  <si>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</si>
  <si>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</si>
  <si>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</si>
  <si>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</si>
  <si>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</si>
  <si>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</si>
  <si>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</si>
  <si>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</si>
  <si>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</si>
  <si>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</si>
  <si>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</si>
  <si>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</si>
  <si>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</si>
  <si>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</si>
  <si>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</si>
  <si>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</si>
  <si>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</si>
  <si>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</si>
  <si>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</si>
  <si>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</si>
  <si>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</si>
  <si>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</si>
  <si>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</si>
  <si>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</si>
  <si>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</si>
  <si>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</si>
  <si>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</si>
  <si>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</si>
  <si>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</si>
  <si>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</si>
  <si>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</si>
  <si>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</si>
  <si>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</si>
  <si>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</si>
  <si>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</si>
  <si>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</si>
  <si>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</si>
  <si>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</si>
  <si>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</si>
  <si>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</si>
  <si>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</si>
  <si>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</si>
  <si>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</si>
  <si>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</si>
  <si>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</si>
  <si>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</si>
  <si>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</si>
  <si>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</si>
  <si>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</si>
  <si>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</si>
  <si>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</si>
  <si>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</si>
  <si>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</si>
  <si>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</si>
  <si>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</si>
  <si>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</si>
  <si>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</si>
  <si>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</si>
  <si>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</si>
  <si>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</si>
  <si>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</si>
  <si>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</si>
  <si>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</si>
  <si>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</si>
  <si>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</si>
  <si>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</si>
  <si>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</si>
  <si>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</si>
  <si>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</si>
  <si>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</si>
  <si>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</si>
  <si>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</si>
  <si>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</si>
  <si>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</si>
  <si>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</si>
  <si>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</si>
  <si>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</si>
  <si>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</si>
  <si>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</si>
  <si>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</si>
  <si>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</si>
  <si>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</si>
  <si>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</si>
  <si>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</si>
  <si>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</si>
  <si>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</si>
  <si>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</si>
  <si>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</si>
  <si>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</si>
  <si>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</si>
  <si>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</si>
  <si>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</si>
  <si>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</si>
  <si>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</si>
  <si>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</si>
  <si>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</si>
  <si>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</si>
  <si>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</si>
  <si>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</si>
  <si>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</si>
  <si>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</si>
  <si>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</si>
  <si>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</si>
  <si>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</si>
  <si>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</si>
  <si>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</si>
  <si>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</si>
  <si>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</si>
  <si>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</si>
  <si>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</si>
  <si>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</si>
  <si>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</si>
  <si>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</si>
  <si>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</si>
  <si>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</si>
  <si>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</si>
  <si>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</si>
  <si>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</si>
  <si>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</si>
  <si>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</si>
  <si>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</si>
  <si>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</si>
  <si>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</si>
  <si>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</si>
  <si>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</si>
  <si>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</si>
  <si>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</si>
  <si>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</si>
  <si>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</si>
  <si>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</si>
  <si>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</si>
  <si>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</si>
  <si>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</si>
  <si>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</si>
  <si>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</si>
  <si>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</si>
  <si>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</si>
  <si>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</si>
  <si>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</si>
  <si>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</si>
  <si>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</si>
  <si>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</si>
  <si>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</si>
  <si>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</si>
  <si>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</si>
  <si>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</si>
  <si>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</si>
  <si>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</si>
  <si>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</si>
  <si>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</si>
  <si>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</si>
  <si>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</si>
  <si>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</si>
  <si>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</si>
  <si>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</si>
  <si>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</si>
  <si>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</si>
  <si>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</si>
  <si>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</si>
  <si>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</si>
  <si>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</si>
  <si>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</si>
  <si>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</si>
  <si>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</si>
  <si>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</si>
  <si>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</si>
  <si>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</si>
  <si>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</si>
  <si>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</si>
  <si>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</si>
  <si>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</si>
  <si>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</si>
  <si>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</si>
  <si>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</si>
  <si>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</si>
  <si>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</si>
  <si>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</si>
  <si>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</si>
  <si>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</si>
  <si>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</si>
  <si>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</si>
  <si>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</si>
  <si>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</si>
  <si>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</si>
  <si>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</si>
  <si>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</si>
  <si>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</si>
  <si>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</si>
  <si>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</si>
  <si>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</si>
  <si>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</si>
  <si>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</si>
  <si>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</si>
  <si>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</si>
  <si>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</si>
  <si>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</si>
  <si>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</si>
  <si>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</si>
  <si>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</si>
  <si>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</si>
  <si>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</si>
  <si>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</si>
  <si>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</si>
  <si>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</si>
  <si>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</si>
  <si>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</si>
  <si>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</si>
  <si>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</si>
  <si>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</si>
  <si>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</si>
  <si>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</si>
  <si>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</si>
  <si>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</si>
  <si>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</si>
  <si>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</si>
  <si>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</si>
  <si>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</si>
  <si>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</si>
  <si>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</si>
  <si>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</si>
  <si>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</si>
  <si>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</si>
  <si>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</si>
  <si>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</si>
  <si>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</si>
  <si>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</si>
  <si>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</si>
  <si>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</si>
  <si>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</si>
  <si>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</si>
  <si>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</si>
  <si>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</si>
  <si>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</si>
  <si>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</si>
  <si>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</si>
  <si>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</si>
  <si>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</si>
  <si>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</si>
  <si>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</si>
  <si>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</si>
  <si>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</si>
  <si>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</si>
  <si>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</si>
  <si>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</si>
  <si>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</si>
  <si>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</si>
  <si>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</si>
  <si>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</si>
  <si>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</si>
  <si>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</si>
  <si>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</si>
  <si>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</si>
  <si>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</si>
  <si>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</si>
  <si>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</si>
  <si>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</si>
  <si>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</si>
  <si>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</si>
  <si>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</si>
  <si>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</si>
  <si>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</si>
  <si>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</si>
  <si>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</si>
  <si>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</si>
  <si>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</si>
  <si>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</si>
  <si>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</si>
  <si>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</si>
  <si>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</si>
  <si>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</si>
  <si>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</si>
  <si>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</si>
  <si>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</si>
  <si>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</si>
  <si>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</si>
  <si>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</si>
  <si>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</si>
  <si>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</si>
  <si>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</si>
  <si>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</si>
  <si>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</si>
  <si>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</si>
  <si>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</si>
  <si>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</si>
  <si>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</si>
  <si>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</si>
  <si>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</si>
  <si>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</si>
  <si>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</si>
  <si>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</si>
  <si>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</si>
  <si>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</si>
  <si>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</si>
  <si>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</si>
  <si>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</si>
  <si>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</si>
  <si>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</si>
  <si>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</si>
  <si>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</si>
  <si>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</si>
  <si>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</si>
  <si>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</si>
  <si>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</si>
  <si>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</si>
  <si>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</si>
  <si>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</si>
  <si>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</si>
  <si>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</si>
  <si>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</si>
  <si>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</si>
  <si>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</si>
  <si>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</si>
  <si>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</si>
  <si>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</si>
  <si>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</si>
  <si>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</si>
  <si>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</si>
  <si>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</si>
  <si>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</si>
  <si>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</si>
  <si>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</si>
  <si>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</si>
  <si>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</si>
  <si>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</si>
  <si>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</si>
  <si>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</si>
  <si>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</si>
  <si>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</si>
  <si>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</si>
  <si>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</si>
  <si>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</si>
  <si>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</si>
  <si>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</si>
  <si>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</si>
  <si>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</si>
  <si>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</si>
  <si>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</si>
  <si>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</si>
  <si>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</si>
  <si>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</si>
  <si>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</si>
  <si>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</si>
  <si>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</si>
  <si>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</si>
  <si>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</si>
  <si>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</si>
  <si>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</si>
  <si>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</si>
  <si>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</si>
  <si>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</si>
  <si>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</si>
  <si>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</si>
  <si>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</si>
  <si>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</si>
  <si>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</si>
  <si>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</si>
  <si>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</si>
  <si>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</si>
  <si>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</si>
  <si>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</si>
  <si>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</si>
  <si>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</si>
  <si>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</si>
  <si>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</si>
  <si>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</si>
  <si>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</si>
  <si>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</si>
  <si>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</si>
  <si>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</si>
  <si>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</si>
  <si>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</si>
  <si>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</si>
  <si>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</si>
  <si>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</si>
  <si>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</si>
  <si>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</si>
  <si>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</si>
  <si>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</si>
  <si>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</si>
  <si>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</si>
  <si>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</si>
  <si>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</si>
  <si>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</si>
  <si>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</si>
  <si>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</si>
  <si>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</si>
  <si>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</si>
  <si>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</si>
  <si>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</si>
  <si>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</si>
  <si>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</si>
  <si>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</si>
  <si>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</si>
  <si>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</si>
  <si>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</si>
  <si>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</si>
  <si>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</si>
  <si>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</si>
  <si>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</si>
  <si>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</si>
  <si>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</si>
  <si>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</si>
  <si>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</si>
  <si>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</si>
  <si>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</si>
  <si>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</si>
  <si>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</si>
  <si>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</si>
  <si>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</si>
  <si>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</si>
  <si>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</si>
  <si>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</si>
  <si>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</si>
  <si>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</si>
  <si>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</si>
  <si>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</si>
  <si>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</si>
  <si>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</si>
  <si>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</si>
  <si>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</si>
  <si>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</si>
  <si>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</si>
  <si>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</si>
  <si>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</si>
  <si>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</si>
  <si>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</si>
  <si>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</si>
  <si>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</si>
  <si>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</si>
  <si>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</si>
  <si>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</si>
  <si>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</si>
  <si>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</si>
  <si>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</si>
  <si>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</si>
  <si>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</si>
  <si>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</si>
  <si>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</si>
  <si>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</si>
  <si>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</si>
  <si>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</si>
  <si>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</si>
  <si>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</si>
  <si>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</si>
  <si>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</si>
  <si>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</si>
  <si>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</si>
  <si>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</si>
  <si>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</si>
  <si>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</si>
  <si>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</si>
  <si>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</si>
  <si>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</si>
  <si>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</si>
  <si>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</si>
  <si>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</si>
  <si>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</si>
  <si>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</si>
  <si>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</si>
  <si>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</si>
  <si>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</si>
  <si>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</si>
  <si>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</si>
  <si>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</si>
  <si>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</si>
  <si>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</si>
  <si>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</si>
  <si>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</si>
  <si>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</si>
  <si>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</si>
  <si>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</si>
  <si>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</si>
  <si>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</si>
  <si>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</si>
  <si>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</si>
  <si>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</si>
  <si>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</si>
  <si>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</si>
  <si>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</si>
  <si>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</si>
  <si>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</si>
  <si>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</si>
  <si>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</si>
  <si>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</si>
  <si>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</si>
  <si>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</si>
  <si>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</si>
  <si>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</si>
  <si>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</si>
  <si>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</si>
  <si>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</si>
  <si>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</si>
  <si>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</si>
  <si>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</si>
  <si>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</si>
  <si>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</si>
  <si>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</si>
  <si>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</si>
  <si>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</si>
  <si>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</si>
  <si>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</si>
  <si>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</si>
  <si>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</si>
  <si>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</si>
  <si>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</si>
  <si>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</si>
  <si>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</si>
  <si>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</si>
  <si>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</si>
  <si>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</si>
  <si>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</si>
  <si>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</si>
  <si>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</si>
  <si>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</si>
  <si>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</si>
  <si>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</si>
  <si>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</si>
  <si>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</si>
  <si>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</si>
  <si>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</si>
  <si>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</si>
  <si>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</si>
  <si>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</si>
  <si>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</si>
  <si>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</si>
  <si>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</si>
  <si>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</si>
  <si>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</si>
  <si>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</si>
  <si>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</si>
  <si>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</si>
  <si>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</si>
  <si>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</si>
  <si>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</si>
  <si>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</si>
  <si>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</si>
  <si>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</si>
  <si>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</si>
  <si>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</si>
  <si>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</si>
  <si>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</si>
  <si>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</si>
  <si>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</si>
  <si>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</si>
  <si>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</si>
  <si>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</si>
  <si>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</si>
  <si>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</si>
  <si>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</si>
  <si>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</si>
  <si>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</si>
  <si>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</si>
  <si>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</si>
  <si>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</si>
  <si>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</si>
  <si>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</si>
  <si>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</si>
  <si>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</si>
  <si>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</si>
  <si>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</si>
  <si>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</si>
  <si>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</si>
  <si>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</si>
  <si>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</si>
  <si>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</si>
  <si>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</si>
  <si>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</si>
  <si>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</si>
  <si>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</si>
  <si>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</si>
  <si>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</si>
  <si>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</si>
  <si>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</si>
  <si>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</si>
  <si>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</si>
  <si>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</si>
  <si>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</si>
  <si>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</si>
  <si>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</si>
  <si>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</si>
  <si>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</si>
  <si>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</si>
  <si>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</si>
  <si>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</si>
  <si>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</si>
  <si>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</si>
  <si>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</si>
  <si>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</si>
  <si>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</si>
  <si>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</si>
  <si>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</si>
  <si>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</si>
  <si>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</si>
  <si>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</si>
  <si>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</si>
  <si>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</si>
  <si>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</si>
  <si>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</si>
  <si>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</si>
  <si>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</si>
  <si>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</si>
  <si>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</si>
  <si>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</si>
  <si>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</si>
  <si>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</si>
  <si>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</si>
  <si>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</si>
  <si>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</si>
  <si>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</si>
  <si>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</si>
  <si>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</si>
  <si>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</si>
  <si>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</si>
  <si>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</si>
  <si>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</si>
  <si>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</si>
  <si>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</si>
  <si>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</si>
  <si>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</si>
  <si>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</si>
  <si>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</si>
  <si>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</si>
  <si>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</si>
  <si>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</si>
  <si>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</si>
  <si>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</si>
  <si>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</si>
  <si>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</si>
  <si>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</si>
  <si>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</si>
  <si>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</si>
  <si>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</si>
  <si>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</si>
  <si>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</si>
  <si>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</si>
  <si>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</si>
  <si>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</si>
  <si>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</si>
  <si>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</si>
  <si>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</si>
  <si>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</si>
  <si>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</si>
  <si>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</si>
  <si>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</si>
  <si>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</si>
  <si>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</si>
  <si>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</si>
  <si>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</si>
  <si>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</si>
  <si>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</si>
  <si>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</si>
  <si>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</si>
  <si>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</si>
  <si>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</si>
  <si>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</si>
  <si>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</si>
  <si>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</si>
  <si>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</si>
  <si>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</si>
  <si>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</si>
  <si>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</si>
  <si>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</si>
  <si>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</si>
  <si>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</si>
  <si>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</si>
  <si>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</si>
  <si>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</si>
  <si>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</si>
  <si>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</si>
  <si>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</si>
  <si>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</si>
  <si>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</si>
  <si>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</si>
  <si>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</si>
  <si>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</si>
  <si>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</si>
  <si>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</si>
  <si>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</si>
  <si>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</si>
  <si>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</si>
  <si>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</si>
  <si>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</si>
  <si>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</si>
  <si>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</si>
  <si>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</si>
  <si>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</si>
  <si>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</si>
  <si>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</si>
  <si>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</si>
  <si>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</si>
  <si>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</si>
  <si>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</si>
  <si>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</si>
  <si>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</si>
  <si>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</si>
  <si>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</si>
  <si>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</si>
  <si>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</si>
  <si>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</si>
  <si>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</si>
  <si>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</si>
  <si>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</si>
  <si>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</si>
  <si>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</si>
  <si>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</si>
  <si>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</si>
  <si>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</si>
  <si>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</si>
  <si>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</si>
  <si>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</si>
  <si>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</si>
  <si>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</si>
  <si>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</si>
  <si>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</si>
  <si>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</si>
  <si>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</si>
  <si>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</si>
  <si>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</si>
  <si>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</si>
  <si>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</si>
  <si>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</si>
  <si>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</si>
  <si>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</si>
  <si>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</si>
  <si>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</si>
  <si>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</si>
  <si>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</si>
  <si>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</si>
  <si>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</si>
  <si>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</si>
  <si>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</si>
  <si>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</si>
  <si>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</si>
  <si>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</si>
  <si>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</si>
  <si>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</si>
  <si>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</si>
  <si>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</si>
  <si>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</si>
  <si>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</si>
  <si>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</si>
  <si>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</si>
  <si>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</si>
  <si>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</si>
  <si>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</si>
  <si>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</si>
  <si>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</si>
  <si>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</si>
  <si>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</si>
  <si>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</si>
  <si>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</si>
  <si>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</si>
  <si>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</si>
  <si>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</si>
  <si>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</si>
  <si>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</si>
  <si>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</si>
  <si>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</si>
  <si>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</si>
  <si>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</si>
  <si>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</si>
  <si>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</si>
  <si>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</si>
  <si>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</si>
  <si>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</si>
  <si>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</si>
  <si>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</si>
  <si>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</si>
  <si>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</si>
  <si>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</si>
  <si>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</si>
  <si>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</si>
  <si>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</si>
  <si>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</si>
  <si>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</si>
  <si>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</si>
  <si>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</si>
  <si>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</si>
  <si>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</si>
  <si>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</si>
  <si>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</si>
  <si>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</si>
  <si>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</si>
  <si>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</si>
  <si>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</si>
  <si>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</si>
  <si>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</si>
  <si>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</si>
  <si>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</si>
  <si>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</si>
  <si>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</si>
  <si>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</si>
  <si>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</si>
  <si>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</si>
  <si>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</si>
  <si>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</si>
  <si>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</si>
  <si>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</si>
  <si>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</si>
  <si>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</si>
  <si>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</si>
  <si>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</si>
  <si>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</si>
  <si>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</si>
  <si>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</si>
  <si>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</si>
  <si>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</si>
  <si>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</si>
  <si>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</si>
  <si>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</si>
  <si>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</si>
  <si>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</si>
  <si>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</si>
  <si>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</si>
  <si>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</si>
  <si>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</si>
  <si>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</si>
  <si>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</si>
  <si>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</si>
  <si>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</si>
  <si>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</si>
  <si>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</si>
  <si>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</si>
  <si>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</si>
  <si>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</si>
  <si>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</si>
  <si>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</si>
  <si>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</si>
  <si>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</si>
  <si>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</si>
  <si>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</si>
  <si>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</si>
  <si>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</si>
  <si>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</si>
  <si>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</si>
  <si>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</si>
  <si>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</si>
  <si>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</si>
  <si>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</si>
  <si>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</si>
  <si>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</si>
  <si>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</si>
  <si>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</si>
  <si>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</si>
  <si>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</si>
  <si>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</si>
  <si>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</si>
  <si>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</si>
  <si>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</si>
  <si>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</si>
  <si>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</si>
  <si>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</si>
  <si>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</si>
  <si>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</si>
  <si>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</si>
  <si>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</si>
  <si>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</si>
  <si>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</si>
  <si>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</si>
  <si>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</si>
  <si>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</si>
  <si>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</si>
  <si>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</si>
  <si>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</si>
  <si>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</si>
  <si>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</si>
  <si>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</si>
  <si>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</si>
  <si>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</si>
  <si>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</si>
  <si>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</si>
  <si>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</si>
  <si>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</si>
  <si>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</si>
  <si>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</si>
  <si>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</si>
  <si>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</si>
  <si>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</si>
  <si>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</si>
  <si>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</si>
  <si>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</si>
  <si>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</si>
  <si>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</si>
  <si>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</si>
  <si>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</si>
  <si>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</si>
  <si>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</si>
  <si>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</si>
  <si>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</si>
  <si>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</si>
  <si>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</si>
  <si>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</si>
  <si>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</si>
  <si>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</si>
  <si>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</si>
  <si>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</si>
  <si>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</si>
  <si>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</si>
  <si>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</si>
  <si>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</si>
  <si>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</si>
  <si>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</si>
  <si>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</si>
  <si>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</si>
  <si>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</si>
  <si>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</si>
  <si>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</si>
  <si>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</si>
  <si>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</si>
  <si>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</si>
  <si>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</si>
  <si>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</si>
  <si>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</si>
  <si>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</si>
  <si>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</si>
  <si>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</si>
  <si>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</si>
  <si>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</si>
  <si>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</si>
  <si>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</si>
  <si>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</si>
  <si>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</si>
  <si>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</si>
  <si>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</si>
  <si>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</si>
  <si>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</si>
  <si>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</si>
  <si>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</si>
  <si>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</si>
  <si>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</si>
  <si>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</si>
  <si>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</si>
  <si>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</si>
  <si>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</si>
  <si>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</si>
  <si>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</si>
  <si>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</si>
  <si>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</si>
  <si>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</si>
  <si>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</si>
  <si>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</si>
  <si>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</si>
  <si>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</si>
  <si>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</si>
  <si>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</si>
  <si>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</si>
  <si>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</si>
  <si>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</si>
  <si>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</si>
  <si>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</si>
  <si>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</si>
  <si>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</si>
  <si>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</si>
  <si>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</si>
  <si>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</si>
  <si>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</si>
  <si>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</si>
  <si>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</si>
  <si>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</si>
  <si>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</si>
  <si>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</si>
  <si>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</si>
  <si>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</si>
  <si>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</si>
  <si>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</si>
  <si>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</si>
  <si>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</si>
  <si>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</si>
  <si>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</si>
  <si>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</si>
  <si>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</si>
  <si>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</si>
  <si>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</si>
  <si>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</si>
  <si>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</si>
  <si>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</si>
  <si>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</si>
  <si>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</si>
  <si>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</si>
  <si>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</si>
  <si>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</si>
  <si>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</si>
  <si>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</si>
  <si>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</si>
  <si>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</si>
  <si>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</si>
  <si>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</si>
  <si>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</si>
  <si>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</si>
  <si>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</si>
  <si>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</si>
  <si>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</si>
  <si>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</si>
  <si>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</si>
  <si>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</si>
  <si>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</si>
  <si>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</si>
  <si>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</si>
  <si>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</si>
  <si>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</si>
  <si>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</si>
  <si>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</si>
  <si>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</si>
  <si>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</si>
  <si>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</si>
  <si>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</si>
  <si>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</si>
  <si>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</si>
  <si>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</si>
  <si>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</si>
  <si>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</si>
  <si>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</si>
  <si>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</si>
  <si>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</si>
  <si>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</si>
  <si>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</si>
  <si>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</si>
  <si>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</si>
  <si>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</si>
  <si>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</si>
  <si>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</si>
  <si>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</si>
  <si>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</si>
  <si>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</si>
  <si>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</si>
  <si>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</si>
  <si>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</si>
  <si>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</si>
  <si>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</si>
  <si>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</si>
  <si>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</si>
  <si>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</si>
  <si>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</si>
  <si>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</si>
  <si>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</si>
  <si>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</si>
  <si>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</si>
  <si>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</si>
  <si>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</si>
  <si>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</si>
  <si>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</si>
  <si>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</si>
  <si>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</si>
  <si>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</si>
  <si>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</si>
  <si>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</si>
  <si>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</si>
  <si>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</si>
  <si>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</si>
  <si>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</si>
  <si>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</si>
  <si>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</si>
  <si>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</si>
  <si>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</si>
  <si>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</si>
  <si>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</si>
  <si>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</si>
  <si>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</si>
  <si>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</si>
  <si>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</si>
  <si>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</si>
  <si>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</si>
  <si>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</si>
  <si>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</si>
  <si>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</si>
  <si>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</si>
  <si>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</si>
  <si>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</si>
  <si>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</si>
  <si>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</si>
  <si>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</si>
  <si>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</si>
  <si>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</si>
  <si>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</si>
  <si>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</si>
  <si>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</si>
  <si>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</si>
  <si>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</si>
  <si>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</si>
  <si>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</si>
  <si>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</si>
  <si>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</si>
  <si>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</si>
  <si>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</si>
  <si>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</si>
  <si>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</si>
  <si>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</si>
  <si>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</si>
  <si>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</si>
  <si>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</si>
  <si>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</si>
  <si>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</si>
  <si>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</si>
  <si>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</si>
  <si>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</si>
  <si>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</si>
  <si>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</si>
  <si>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</si>
  <si>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</si>
  <si>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</si>
  <si>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</si>
  <si>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</si>
  <si>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</si>
  <si>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</si>
  <si>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</si>
  <si>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</si>
  <si>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</si>
  <si>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</si>
  <si>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</si>
  <si>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</si>
  <si>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</si>
  <si>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</si>
  <si>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</si>
  <si>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</si>
  <si>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</si>
  <si>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</si>
  <si>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</si>
  <si>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</si>
  <si>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</si>
  <si>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</si>
  <si>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</si>
  <si>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</si>
  <si>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</si>
  <si>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</si>
  <si>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</si>
  <si>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</si>
  <si>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</si>
  <si>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</si>
  <si>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</si>
  <si>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</si>
  <si>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</si>
  <si>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</si>
  <si>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</si>
  <si>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</si>
  <si>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</si>
  <si>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</si>
  <si>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</si>
  <si>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</si>
  <si>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</si>
  <si>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</si>
  <si>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</si>
  <si>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</si>
  <si>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</si>
  <si>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</si>
  <si>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</si>
  <si>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</si>
  <si>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</si>
  <si>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</si>
  <si>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</si>
  <si>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</si>
  <si>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</si>
  <si>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</si>
  <si>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</si>
  <si>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</si>
  <si>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</si>
  <si>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</si>
  <si>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</si>
  <si>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</si>
  <si>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</si>
  <si>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</si>
  <si>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</si>
  <si>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</si>
  <si>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</si>
  <si>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</si>
  <si>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</si>
  <si>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</si>
  <si>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</si>
  <si>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</si>
  <si>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</si>
  <si>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</si>
  <si>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</si>
  <si>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</si>
  <si>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</si>
  <si>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</si>
  <si>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</si>
  <si>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</si>
  <si>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</si>
  <si>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</si>
  <si>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</si>
  <si>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</si>
  <si>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</si>
  <si>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</si>
  <si>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</si>
  <si>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</si>
  <si>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</si>
  <si>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</si>
  <si>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</si>
  <si>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</si>
  <si>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</si>
  <si>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</si>
  <si>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</si>
  <si>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</si>
  <si>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</si>
  <si>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</si>
  <si>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</si>
  <si>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</si>
  <si>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</si>
  <si>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</si>
  <si>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</si>
  <si>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</si>
  <si>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</si>
  <si>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</si>
  <si>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</si>
  <si>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</si>
  <si>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</si>
  <si>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</si>
  <si>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</si>
  <si>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</si>
  <si>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</si>
  <si>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</si>
  <si>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</si>
  <si>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</si>
  <si>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</si>
  <si>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</si>
  <si>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</si>
  <si>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</si>
  <si>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</si>
  <si>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</si>
  <si>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</si>
  <si>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</si>
  <si>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</si>
  <si>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</si>
  <si>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</si>
  <si>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</si>
  <si>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</si>
  <si>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</si>
  <si>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</si>
  <si>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</si>
  <si>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</si>
  <si>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</si>
  <si>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</si>
  <si>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</si>
  <si>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</si>
  <si>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</si>
  <si>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</si>
  <si>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</si>
  <si>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</si>
  <si>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</si>
  <si>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</si>
  <si>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</si>
  <si>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</si>
  <si>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</si>
  <si>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</si>
  <si>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</si>
  <si>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</si>
  <si>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</si>
  <si>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</si>
  <si>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</si>
  <si>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</si>
  <si>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</si>
  <si>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</si>
  <si>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</si>
  <si>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</si>
  <si>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</si>
  <si>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</si>
  <si>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</si>
  <si>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</si>
  <si>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</si>
  <si>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</si>
  <si>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</si>
  <si>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</si>
  <si>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</si>
  <si>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</si>
  <si>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</si>
  <si>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</si>
  <si>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</si>
  <si>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</si>
  <si>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</si>
  <si>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</si>
  <si>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</si>
  <si>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</si>
  <si>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</si>
  <si>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</si>
  <si>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</si>
  <si>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</si>
  <si>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</si>
  <si>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</si>
  <si>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</si>
  <si>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</si>
  <si>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</si>
  <si>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</si>
  <si>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</si>
  <si>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</si>
  <si>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</si>
  <si>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</si>
  <si>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</si>
  <si>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</si>
  <si>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</si>
  <si>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</si>
  <si>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</si>
  <si>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</si>
  <si>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</si>
  <si>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</si>
  <si>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</si>
  <si>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</si>
  <si>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</si>
  <si>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</si>
  <si>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</si>
  <si>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</si>
  <si>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</si>
  <si>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</si>
  <si>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</si>
  <si>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</si>
  <si>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</si>
  <si>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</si>
  <si>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</si>
  <si>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</si>
  <si>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</si>
  <si>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</si>
  <si>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</si>
  <si>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</si>
  <si>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</si>
  <si>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</si>
  <si>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</si>
  <si>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</si>
  <si>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</si>
  <si>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</si>
  <si>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</si>
  <si>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</si>
  <si>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</si>
  <si>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</si>
  <si>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</si>
  <si>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</si>
  <si>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</si>
  <si>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</si>
  <si>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</si>
  <si>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</si>
  <si>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</si>
  <si>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</si>
  <si>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</si>
  <si>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</si>
  <si>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</si>
  <si>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</si>
  <si>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</si>
  <si>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</si>
  <si>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</si>
  <si>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</si>
  <si>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</si>
  <si>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</si>
  <si>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</si>
  <si>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</si>
  <si>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</si>
  <si>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</si>
  <si>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</si>
  <si>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</si>
  <si>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</si>
  <si>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</si>
  <si>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</si>
  <si>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</si>
  <si>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</si>
  <si>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</si>
  <si>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</si>
  <si>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</si>
  <si>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</si>
  <si>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</si>
  <si>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</si>
  <si>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</si>
  <si>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</si>
  <si>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</si>
  <si>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</si>
  <si>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</si>
  <si>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</si>
  <si>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</si>
  <si>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</si>
  <si>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</si>
  <si>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</si>
  <si>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</si>
  <si>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</si>
  <si>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</si>
  <si>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</si>
  <si>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</si>
  <si>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</si>
  <si>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</si>
  <si>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</si>
  <si>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</si>
  <si>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</si>
  <si>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</si>
  <si>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</si>
  <si>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</si>
  <si>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</si>
  <si>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</si>
  <si>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</si>
  <si>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</si>
  <si>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</si>
  <si>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</si>
  <si>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</si>
  <si>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</si>
  <si>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</si>
  <si>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</si>
  <si>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</si>
  <si>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</si>
  <si>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</si>
  <si>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</si>
  <si>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</si>
  <si>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</si>
  <si>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</si>
  <si>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</si>
  <si>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</si>
  <si>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</si>
  <si>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</si>
  <si>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</si>
  <si>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</si>
  <si>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</si>
  <si>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</si>
  <si>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</si>
  <si>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</si>
  <si>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</si>
  <si>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</si>
  <si>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</si>
  <si>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</si>
  <si>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</si>
  <si>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</si>
  <si>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</si>
  <si>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</si>
  <si>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</si>
  <si>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</si>
  <si>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</si>
  <si>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</si>
  <si>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</si>
  <si>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</si>
  <si>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</si>
  <si>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</si>
  <si>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</si>
  <si>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</si>
  <si>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</si>
  <si>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</si>
  <si>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</si>
  <si>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</si>
  <si>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</si>
  <si>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</si>
  <si>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</si>
  <si>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</si>
  <si>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</si>
  <si>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</si>
  <si>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</si>
  <si>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</si>
  <si>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</si>
  <si>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</si>
  <si>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</si>
  <si>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</si>
  <si>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</si>
  <si>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</si>
  <si>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</si>
  <si>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</si>
  <si>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</si>
  <si>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</si>
  <si>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</si>
  <si>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</si>
  <si>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</si>
  <si>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</si>
  <si>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</si>
  <si>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</si>
  <si>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</si>
  <si>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</si>
  <si>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</si>
  <si>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</si>
  <si>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</si>
  <si>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</si>
  <si>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</si>
  <si>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</si>
  <si>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</si>
  <si>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</si>
  <si>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</si>
  <si>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</si>
  <si>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</si>
  <si>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</si>
  <si>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</si>
  <si>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</si>
  <si>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</si>
  <si>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</si>
  <si>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</si>
  <si>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</si>
  <si>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</si>
  <si>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</si>
  <si>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</si>
  <si>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</si>
  <si>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</si>
  <si>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</si>
  <si>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</si>
  <si>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</si>
  <si>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</si>
  <si>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</si>
  <si>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</si>
  <si>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</si>
  <si>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</si>
  <si>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</si>
  <si>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</si>
  <si>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</si>
  <si>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</si>
  <si>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</si>
  <si>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</si>
  <si>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</si>
  <si>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</si>
  <si>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</si>
  <si>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</si>
  <si>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</si>
  <si>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</si>
  <si>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</si>
  <si>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</si>
  <si>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</si>
  <si>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</si>
  <si>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</si>
  <si>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</si>
  <si>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</si>
  <si>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</si>
  <si>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</si>
  <si>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</si>
  <si>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</si>
  <si>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</si>
  <si>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</si>
  <si>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</si>
  <si>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</si>
  <si>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</si>
  <si>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</si>
  <si>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</si>
  <si>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</si>
  <si>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</si>
  <si>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</si>
  <si>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</si>
  <si>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</si>
  <si>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</si>
  <si>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</si>
  <si>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</si>
  <si>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</si>
  <si>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</si>
  <si>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</si>
  <si>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</si>
  <si>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</si>
  <si>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</si>
  <si>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</si>
  <si>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</si>
  <si>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</si>
  <si>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</si>
  <si>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</si>
  <si>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</si>
  <si>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</si>
  <si>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</si>
  <si>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</si>
  <si>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</si>
  <si>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</si>
  <si>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</si>
  <si>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</si>
  <si>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</si>
  <si>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</si>
  <si>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</si>
  <si>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</si>
  <si>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</si>
  <si>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</si>
  <si>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</si>
  <si>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</si>
  <si>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</si>
  <si>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</si>
  <si>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</si>
  <si>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</si>
  <si>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</si>
  <si>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</si>
  <si>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</si>
  <si>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</si>
  <si>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</si>
  <si>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</si>
  <si>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</si>
  <si>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</si>
  <si>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</si>
  <si>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</si>
  <si>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</si>
  <si>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</si>
  <si>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</si>
  <si>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</si>
  <si>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</si>
  <si>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</si>
  <si>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</si>
  <si>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</si>
  <si>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</si>
  <si>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</si>
  <si>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</si>
  <si>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</si>
  <si>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</si>
  <si>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</si>
  <si>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</si>
  <si>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</si>
  <si>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</si>
  <si>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</si>
  <si>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</si>
  <si>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</si>
  <si>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</si>
  <si>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</si>
  <si>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</si>
  <si>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</si>
  <si>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</si>
  <si>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</si>
  <si>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</si>
  <si>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</si>
  <si>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</si>
  <si>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</si>
  <si>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</si>
  <si>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</si>
  <si>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</si>
  <si>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</si>
  <si>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</si>
  <si>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</si>
  <si>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</si>
  <si>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</si>
  <si>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</si>
  <si>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</si>
  <si>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</si>
  <si>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</si>
  <si>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</si>
  <si>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</si>
  <si>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</si>
  <si>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</si>
  <si>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</si>
  <si>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</si>
  <si>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</si>
  <si>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</si>
  <si>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</si>
  <si>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</si>
  <si>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</si>
  <si>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</si>
  <si>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</si>
  <si>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</si>
  <si>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</si>
  <si>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</si>
  <si>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</si>
  <si>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</si>
  <si>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</si>
  <si>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</si>
  <si>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</si>
  <si>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</si>
  <si>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</si>
  <si>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</si>
  <si>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</si>
  <si>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</si>
  <si>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</si>
  <si>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</si>
  <si>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</si>
  <si>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</si>
  <si>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</si>
  <si>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</si>
  <si>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</si>
  <si>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</si>
  <si>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</si>
  <si>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</si>
  <si>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</si>
  <si>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</si>
  <si>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</si>
  <si>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</si>
  <si>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</si>
  <si>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</si>
  <si>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</si>
  <si>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</si>
  <si>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</si>
  <si>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</si>
  <si>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</si>
  <si>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</si>
  <si>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</si>
  <si>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</si>
  <si>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</si>
  <si>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</si>
  <si>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</si>
  <si>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</si>
  <si>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</si>
  <si>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</si>
  <si>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</si>
  <si>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</si>
  <si>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</si>
  <si>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</si>
  <si>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</si>
  <si>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</si>
  <si>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</si>
  <si>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</si>
  <si>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</si>
  <si>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</si>
  <si>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</si>
  <si>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</si>
  <si>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</si>
  <si>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</si>
  <si>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</si>
  <si>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</si>
  <si>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</si>
  <si>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</si>
  <si>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</si>
  <si>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</si>
  <si>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</si>
  <si>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</si>
  <si>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</si>
  <si>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</si>
  <si>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</si>
  <si>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</si>
  <si>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</si>
  <si>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</si>
  <si>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</si>
  <si>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</si>
  <si>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</si>
  <si>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</si>
  <si>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</si>
  <si>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</si>
  <si>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</si>
  <si>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</si>
  <si>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</si>
  <si>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</si>
  <si>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</si>
  <si>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</si>
  <si>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</si>
  <si>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</si>
  <si>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</si>
  <si>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</si>
  <si>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</si>
  <si>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</si>
  <si>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</si>
  <si>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</si>
  <si>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</si>
  <si>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</si>
  <si>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</si>
  <si>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</si>
  <si>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</si>
  <si>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</si>
  <si>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</si>
  <si>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</si>
  <si>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</si>
  <si>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</si>
  <si>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</si>
  <si>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</si>
  <si>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</si>
  <si>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</si>
  <si>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</si>
  <si>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</si>
  <si>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</si>
  <si>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</si>
  <si>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</si>
  <si>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</si>
  <si>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</si>
  <si>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</si>
  <si>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</si>
  <si>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</si>
  <si>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</si>
  <si>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</si>
  <si>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</si>
  <si>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</si>
  <si>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</si>
  <si>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</si>
  <si>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</si>
  <si>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</si>
  <si>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</si>
  <si>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</si>
  <si>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</si>
  <si>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</si>
  <si>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</si>
  <si>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</si>
  <si>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</si>
  <si>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</si>
  <si>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</si>
  <si>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</si>
  <si>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</si>
  <si>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</si>
  <si>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</si>
  <si>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</si>
  <si>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</si>
  <si>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</si>
  <si>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</si>
  <si>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</si>
  <si>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</si>
  <si>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</si>
  <si>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</si>
  <si>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</si>
  <si>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</si>
  <si>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</si>
  <si>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</si>
  <si>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</si>
  <si>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</si>
  <si>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</si>
  <si>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</si>
  <si>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</si>
  <si>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</si>
  <si>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</si>
  <si>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</si>
  <si>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</si>
  <si>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</si>
  <si>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</si>
  <si>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</si>
  <si>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</si>
  <si>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</si>
  <si>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</si>
  <si>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</si>
  <si>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</si>
  <si>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</si>
  <si>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</si>
  <si>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</si>
  <si>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</si>
  <si>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</si>
  <si>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</si>
  <si>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</si>
  <si>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</si>
  <si>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</si>
  <si>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</si>
  <si>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</si>
  <si>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</si>
  <si>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</si>
  <si>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</si>
  <si>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</si>
  <si>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</si>
  <si>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</si>
  <si>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</si>
  <si>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</si>
  <si>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</si>
  <si>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</si>
  <si>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</si>
  <si>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</si>
  <si>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</si>
  <si>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</si>
  <si>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</si>
  <si>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</si>
  <si>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</si>
  <si>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</si>
  <si>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</si>
  <si>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</si>
  <si>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</si>
  <si>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</si>
  <si>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</si>
  <si>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</si>
  <si>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</si>
  <si>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</si>
  <si>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</si>
  <si>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</si>
  <si>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</si>
  <si>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</si>
  <si>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</si>
  <si>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</si>
  <si>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</si>
  <si>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</si>
  <si>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</si>
  <si>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</si>
  <si>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</si>
  <si>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</si>
  <si>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</si>
  <si>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</si>
  <si>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</si>
  <si>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</si>
  <si>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</si>
  <si>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</si>
  <si>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</si>
  <si>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</si>
  <si>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</si>
  <si>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</si>
  <si>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</si>
  <si>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</si>
  <si>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</si>
  <si>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</si>
  <si>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</si>
  <si>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</si>
  <si>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</si>
  <si>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</si>
  <si>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</si>
  <si>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</si>
  <si>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</si>
  <si>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</si>
  <si>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</si>
  <si>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</si>
  <si>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</si>
  <si>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</si>
  <si>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</si>
  <si>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</si>
  <si>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</si>
  <si>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</si>
  <si>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</si>
  <si>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</si>
  <si>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</si>
  <si>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</si>
  <si>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</si>
  <si>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</si>
  <si>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</si>
  <si>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</si>
  <si>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</si>
  <si>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</si>
  <si>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</si>
  <si>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</si>
  <si>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</si>
  <si>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</si>
  <si>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</si>
  <si>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</si>
  <si>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</si>
  <si>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</si>
  <si>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</si>
  <si>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</si>
  <si>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</si>
  <si>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</si>
  <si>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</si>
  <si>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</si>
  <si>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</si>
  <si>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</si>
  <si>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</si>
  <si>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</si>
  <si>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</si>
  <si>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</si>
  <si>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</si>
  <si>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</si>
  <si>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</si>
  <si>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</si>
  <si>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</si>
  <si>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</si>
  <si>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</si>
  <si>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</si>
  <si>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</si>
  <si>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</si>
  <si>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</si>
  <si>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</si>
  <si>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</si>
  <si>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</si>
  <si>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</si>
  <si>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</si>
  <si>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</si>
  <si>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</si>
  <si>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</si>
  <si>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</si>
  <si>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</si>
  <si>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</si>
  <si>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</si>
  <si>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</si>
  <si>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</si>
  <si>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</si>
  <si>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</si>
  <si>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</si>
  <si>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</si>
  <si>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</si>
  <si>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</si>
  <si>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</si>
  <si>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</si>
  <si>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</si>
  <si>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</si>
  <si>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</si>
  <si>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</si>
  <si>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</si>
  <si>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</si>
  <si>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</si>
  <si>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</si>
  <si>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</si>
  <si>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</si>
  <si>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</si>
  <si>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</si>
  <si>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</si>
  <si>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</si>
  <si>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</si>
  <si>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</si>
  <si>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</si>
  <si>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</si>
  <si>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</si>
  <si>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</si>
  <si>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</si>
  <si>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</si>
  <si>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</si>
  <si>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</si>
  <si>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</si>
  <si>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</si>
  <si>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</si>
  <si>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</si>
  <si>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</si>
  <si>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</si>
  <si>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</si>
  <si>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</si>
  <si>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</si>
  <si>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</si>
  <si>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</si>
  <si>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</si>
  <si>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</si>
  <si>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</si>
  <si>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</si>
  <si>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</si>
  <si>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</si>
  <si>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</si>
  <si>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</si>
  <si>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</si>
  <si>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</si>
  <si>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</si>
  <si>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</si>
  <si>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</si>
  <si>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</si>
  <si>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</si>
  <si>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</si>
  <si>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</si>
  <si>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</si>
  <si>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</si>
  <si>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</si>
  <si>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</si>
  <si>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</si>
  <si>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</si>
  <si>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</si>
  <si>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</si>
  <si>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</si>
  <si>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</si>
  <si>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</si>
  <si>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</si>
  <si>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</si>
  <si>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</si>
  <si>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</si>
  <si>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</si>
  <si>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</si>
  <si>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</si>
  <si>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</si>
  <si>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</si>
  <si>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</si>
  <si>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</si>
  <si>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</si>
  <si>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</si>
  <si>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</si>
  <si>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</si>
  <si>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</si>
  <si>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</si>
  <si>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</si>
  <si>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</si>
  <si>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</si>
  <si>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</si>
  <si>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</si>
  <si>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</si>
  <si>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</si>
  <si>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</si>
  <si>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</si>
  <si>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</si>
  <si>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</si>
  <si>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</si>
  <si>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</si>
  <si>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</si>
  <si>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</si>
  <si>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</si>
  <si>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</si>
  <si>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</si>
  <si>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</si>
  <si>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</si>
  <si>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</si>
  <si>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</si>
  <si>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</si>
  <si>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</si>
  <si>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</si>
  <si>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</si>
  <si>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</si>
  <si>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</si>
  <si>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</si>
  <si>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</si>
  <si>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</si>
  <si>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</si>
  <si>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</si>
  <si>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</si>
  <si>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</si>
  <si>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</si>
  <si>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</si>
  <si>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</si>
  <si>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</si>
  <si>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</si>
  <si>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</si>
  <si>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</si>
  <si>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</si>
  <si>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</si>
  <si>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</si>
  <si>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</si>
  <si>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</si>
  <si>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</si>
  <si>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</si>
  <si>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</si>
  <si>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</si>
  <si>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</si>
  <si>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</si>
  <si>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</si>
  <si>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</si>
  <si>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</si>
  <si>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</si>
  <si>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</si>
  <si>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</si>
  <si>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</si>
  <si>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</si>
  <si>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</si>
  <si>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</si>
  <si>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</si>
  <si>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</si>
  <si>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</si>
  <si>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</si>
  <si>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</si>
  <si>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</si>
  <si>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</si>
  <si>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</si>
  <si>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</si>
  <si>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</si>
  <si>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</si>
  <si>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</si>
  <si>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</si>
  <si>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</si>
  <si>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</si>
  <si>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</si>
  <si>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</si>
  <si>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</si>
  <si>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</si>
  <si>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</si>
  <si>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</si>
  <si>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</si>
  <si>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</si>
  <si>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</si>
  <si>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</si>
  <si>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</si>
  <si>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</si>
  <si>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</si>
  <si>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</si>
  <si>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</si>
  <si>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</si>
  <si>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</si>
  <si>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</si>
  <si>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</si>
  <si>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</si>
  <si>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</si>
  <si>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</si>
  <si>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</si>
  <si>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</si>
  <si>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</si>
  <si>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</si>
  <si>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</si>
  <si>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</si>
  <si>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</si>
  <si>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</si>
  <si>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</si>
  <si>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</si>
  <si>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</si>
  <si>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</si>
  <si>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</si>
  <si>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</si>
  <si>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</si>
  <si>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</si>
  <si>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</si>
  <si>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</si>
  <si>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</si>
  <si>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</si>
  <si>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</si>
  <si>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</si>
  <si>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</si>
  <si>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</si>
  <si>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</si>
  <si>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</si>
  <si>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</si>
  <si>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</si>
  <si>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</si>
  <si>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</si>
  <si>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</si>
  <si>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</si>
  <si>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</si>
  <si>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</si>
  <si>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</si>
  <si>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</si>
  <si>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</si>
  <si>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</si>
  <si>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</si>
  <si>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</si>
  <si>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</si>
  <si>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</si>
  <si>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</si>
  <si>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</si>
  <si>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</si>
  <si>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</si>
  <si>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</si>
  <si>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</si>
  <si>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</si>
  <si>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</si>
  <si>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</si>
  <si>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</si>
  <si>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</si>
  <si>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</si>
  <si>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</si>
  <si>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</si>
  <si>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</si>
  <si>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</si>
  <si>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</si>
  <si>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</si>
  <si>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</si>
  <si>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</si>
  <si>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</si>
  <si>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</si>
  <si>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</si>
  <si>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</si>
  <si>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</si>
  <si>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</si>
  <si>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</si>
  <si>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</si>
  <si>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</si>
  <si>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</si>
  <si>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</si>
  <si>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</si>
  <si>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</si>
  <si>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</si>
  <si>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</si>
  <si>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</si>
  <si>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</si>
  <si>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</si>
  <si>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</si>
  <si>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</si>
  <si>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</si>
  <si>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</si>
  <si>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</si>
  <si>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</si>
  <si>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</si>
  <si>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</si>
  <si>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</si>
  <si>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</si>
  <si>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</si>
  <si>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</si>
  <si>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</si>
  <si>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</si>
  <si>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</si>
  <si>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</si>
  <si>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</si>
  <si>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</si>
  <si>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</si>
  <si>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</si>
  <si>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</si>
  <si>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</si>
  <si>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</si>
  <si>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</si>
  <si>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</si>
  <si>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</si>
  <si>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</si>
  <si>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</si>
  <si>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</si>
  <si>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</si>
  <si>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</si>
  <si>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</si>
  <si>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</si>
  <si>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</si>
  <si>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</si>
  <si>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</si>
  <si>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</si>
  <si>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</si>
  <si>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</si>
  <si>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</si>
  <si>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</si>
  <si>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</si>
  <si>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</si>
  <si>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</si>
  <si>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</si>
  <si>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</si>
  <si>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</si>
  <si>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</si>
  <si>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</si>
  <si>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</si>
  <si>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</si>
  <si>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</si>
  <si>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</si>
  <si>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</si>
  <si>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</si>
  <si>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</si>
  <si>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</si>
  <si>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</si>
  <si>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</si>
  <si>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</si>
  <si>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</si>
  <si>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</si>
  <si>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</si>
  <si>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</si>
  <si>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</si>
  <si>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</si>
  <si>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</si>
  <si>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</si>
  <si>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</si>
  <si>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</si>
  <si>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</si>
  <si>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</si>
  <si>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</si>
  <si>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</si>
  <si>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</si>
  <si>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</si>
  <si>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</si>
  <si>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</si>
  <si>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</si>
  <si>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</si>
  <si>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</si>
  <si>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</si>
  <si>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</si>
  <si>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</si>
  <si>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</si>
  <si>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</si>
  <si>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</si>
  <si>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</si>
  <si>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</si>
  <si>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</si>
  <si>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</si>
  <si>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</si>
  <si>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</si>
  <si>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</si>
  <si>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</si>
  <si>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</si>
  <si>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</si>
  <si>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</si>
  <si>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</si>
  <si>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</si>
  <si>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</si>
  <si>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</si>
  <si>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</si>
  <si>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</si>
  <si>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</si>
  <si>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</si>
  <si>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</si>
  <si>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</si>
  <si>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</si>
  <si>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</si>
  <si>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</si>
  <si>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</si>
  <si>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</si>
  <si>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</si>
  <si>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</si>
  <si>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</si>
  <si>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</si>
  <si>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</si>
  <si>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</si>
  <si>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</si>
  <si>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</si>
  <si>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</si>
  <si>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</si>
  <si>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</si>
  <si>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</si>
  <si>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</si>
  <si>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</si>
  <si>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</si>
  <si>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</si>
  <si>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</si>
  <si>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</si>
  <si>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</si>
  <si>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</si>
  <si>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</si>
  <si>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</si>
  <si>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</si>
  <si>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</si>
  <si>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</si>
  <si>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</si>
  <si>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</si>
  <si>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</si>
  <si>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</si>
  <si>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</si>
  <si>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</si>
  <si>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</si>
  <si>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</si>
  <si>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</si>
  <si>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</si>
  <si>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</si>
  <si>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</si>
  <si>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</si>
  <si>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</si>
  <si>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</si>
  <si>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</si>
  <si>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</si>
  <si>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</si>
  <si>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</si>
  <si>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</si>
  <si>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</si>
  <si>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</si>
  <si>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</si>
  <si>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</si>
  <si>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</si>
  <si>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</si>
  <si>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</si>
  <si>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</si>
  <si>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</si>
  <si>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</si>
  <si>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</si>
  <si>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</si>
  <si>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</si>
  <si>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</si>
  <si>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</si>
  <si>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</si>
  <si>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</si>
  <si>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</si>
  <si>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</si>
  <si>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</si>
  <si>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</si>
  <si>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</si>
  <si>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</si>
  <si>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</si>
  <si>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</si>
  <si>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</si>
  <si>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</si>
  <si>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</si>
  <si>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</si>
  <si>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</si>
  <si>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</si>
  <si>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</si>
  <si>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</si>
  <si>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</si>
  <si>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</si>
  <si>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</si>
  <si>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</si>
  <si>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</si>
  <si>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</si>
  <si>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</si>
  <si>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</si>
  <si>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</si>
  <si>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</si>
  <si>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</si>
  <si>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</si>
  <si>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</si>
  <si>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</si>
  <si>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</si>
  <si>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</si>
  <si>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</si>
  <si>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</si>
  <si>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</si>
  <si>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</si>
  <si>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</si>
  <si>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</si>
  <si>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</si>
  <si>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</si>
  <si>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</si>
  <si>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</si>
  <si>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</si>
  <si>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</si>
  <si>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</si>
  <si>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</si>
  <si>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</si>
  <si>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</si>
  <si>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</si>
  <si>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</si>
  <si>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</si>
  <si>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</si>
  <si>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</si>
  <si>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</si>
  <si>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</si>
  <si>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</si>
  <si>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</si>
  <si>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</si>
  <si>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</si>
  <si>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</si>
  <si>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</si>
  <si>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</si>
  <si>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</si>
  <si>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</si>
  <si>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</si>
  <si>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</si>
  <si>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</si>
  <si>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</si>
  <si>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</si>
  <si>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</si>
  <si>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</si>
  <si>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</si>
  <si>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</si>
  <si>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</si>
  <si>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</si>
  <si>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</si>
  <si>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</si>
  <si>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</si>
  <si>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</si>
  <si>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</si>
  <si>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</si>
  <si>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</si>
  <si>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</si>
  <si>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</si>
  <si>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</si>
  <si>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</si>
  <si>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</si>
  <si>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</si>
  <si>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</si>
  <si>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</si>
  <si>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</si>
  <si>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</si>
  <si>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</si>
  <si>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</si>
  <si>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</si>
  <si>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</si>
  <si>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</si>
  <si>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</si>
  <si>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</si>
  <si>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</si>
  <si>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</si>
  <si>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</si>
  <si>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</si>
  <si>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</si>
  <si>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</si>
  <si>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</si>
  <si>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</si>
  <si>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</si>
  <si>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</si>
  <si>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</si>
  <si>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</si>
  <si>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</si>
  <si>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</si>
  <si>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</si>
  <si>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</si>
  <si>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</si>
  <si>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</si>
  <si>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</si>
  <si>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</si>
  <si>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</si>
  <si>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</si>
  <si>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</si>
  <si>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</si>
  <si>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</si>
  <si>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</si>
  <si>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</si>
  <si>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</si>
  <si>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</si>
  <si>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</si>
  <si>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</si>
  <si>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</si>
  <si>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</si>
  <si>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</si>
  <si>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</si>
  <si>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</si>
  <si>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</si>
  <si>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</si>
  <si>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</si>
  <si>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</si>
  <si>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</si>
  <si>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</si>
  <si>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</si>
  <si>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</si>
  <si>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</si>
  <si>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</si>
  <si>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</si>
  <si>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</si>
  <si>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</si>
  <si>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</si>
  <si>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</si>
  <si>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</si>
  <si>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</si>
  <si>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</si>
  <si>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</si>
  <si>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</si>
  <si>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</si>
  <si>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</si>
  <si>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</si>
  <si>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</si>
  <si>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</si>
  <si>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</si>
  <si>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</si>
  <si>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</si>
  <si>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</si>
  <si>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</si>
  <si>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</si>
  <si>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</si>
  <si>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</si>
  <si>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</si>
  <si>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</si>
  <si>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</si>
  <si>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</si>
  <si>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</si>
  <si>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</si>
  <si>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</si>
  <si>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</si>
  <si>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</si>
  <si>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</si>
  <si>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</si>
  <si>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</si>
  <si>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</si>
  <si>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</si>
  <si>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</si>
  <si>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</si>
  <si>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</si>
  <si>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</si>
  <si>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</si>
  <si>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</si>
  <si>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</si>
  <si>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</si>
  <si>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</si>
  <si>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</si>
  <si>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</si>
  <si>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</si>
  <si>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</si>
  <si>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</si>
  <si>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</si>
  <si>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</si>
  <si>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</si>
  <si>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</si>
  <si>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</si>
  <si>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</si>
  <si>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</si>
  <si>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</si>
  <si>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</si>
  <si>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</si>
  <si>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</si>
  <si>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</si>
  <si>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</si>
  <si>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</si>
  <si>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</si>
  <si>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</si>
  <si>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</si>
  <si>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</si>
  <si>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</si>
  <si>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</si>
  <si>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</si>
  <si>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</si>
  <si>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</si>
  <si>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</si>
  <si>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</si>
  <si>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</si>
  <si>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</si>
  <si>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</si>
  <si>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</si>
  <si>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</si>
  <si>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</si>
  <si>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</si>
  <si>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</si>
  <si>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</si>
  <si>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</si>
  <si>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</si>
  <si>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</si>
  <si>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</si>
  <si>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</si>
  <si>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</si>
  <si>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</si>
  <si>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</si>
  <si>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</si>
  <si>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</si>
  <si>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</si>
  <si>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</si>
  <si>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</si>
  <si>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</si>
  <si>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</si>
  <si>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</si>
  <si>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</si>
  <si>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</si>
  <si>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</si>
  <si>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</si>
  <si>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</si>
  <si>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</si>
  <si>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</si>
  <si>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</si>
  <si>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</si>
  <si>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</si>
  <si>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</si>
  <si>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</si>
  <si>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</si>
  <si>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</si>
  <si>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</si>
  <si>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</si>
  <si>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</si>
  <si>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</si>
  <si>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</si>
  <si>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</si>
  <si>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</si>
  <si>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</si>
  <si>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</si>
  <si>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</si>
  <si>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</si>
  <si>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</si>
  <si>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</si>
  <si>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</si>
  <si>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</si>
  <si>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</si>
  <si>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</si>
  <si>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</si>
  <si>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</si>
  <si>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</si>
  <si>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</si>
  <si>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</si>
  <si>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</si>
  <si>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</si>
  <si>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</si>
  <si>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</si>
  <si>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</si>
  <si>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</si>
  <si>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</si>
  <si>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</si>
  <si>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</si>
  <si>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</si>
  <si>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</si>
  <si>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</si>
  <si>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</si>
  <si>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</si>
  <si>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</si>
  <si>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</si>
  <si>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</si>
  <si>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</si>
  <si>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</si>
  <si>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</si>
  <si>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</si>
  <si>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</si>
  <si>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</si>
  <si>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</si>
  <si>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</si>
  <si>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</si>
  <si>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</si>
  <si>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</si>
  <si>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</si>
  <si>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</si>
  <si>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</si>
  <si>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</si>
  <si>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</si>
  <si>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</si>
  <si>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</si>
  <si>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</si>
  <si>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</si>
  <si>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</si>
  <si>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</si>
  <si>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</si>
  <si>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</si>
  <si>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</si>
  <si>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</si>
  <si>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</si>
  <si>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</si>
  <si>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</si>
  <si>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</si>
  <si>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</si>
  <si>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</si>
  <si>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</si>
  <si>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</si>
  <si>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</si>
  <si>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</si>
  <si>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</si>
  <si>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</si>
  <si>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</si>
  <si>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</si>
  <si>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</si>
  <si>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</si>
  <si>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</si>
  <si>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</si>
  <si>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</si>
  <si>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</si>
  <si>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</si>
  <si>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</si>
  <si>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</si>
  <si>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</si>
  <si>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</si>
  <si>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</si>
  <si>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</si>
  <si>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</si>
  <si>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</si>
  <si>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</si>
  <si>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</si>
  <si>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</si>
  <si>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</si>
  <si>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</si>
  <si>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</si>
  <si>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</si>
  <si>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</si>
  <si>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</si>
  <si>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</si>
  <si>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</si>
  <si>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</si>
  <si>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</si>
  <si>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</si>
  <si>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</si>
  <si>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</si>
  <si>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</si>
  <si>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</si>
  <si>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</si>
  <si>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</si>
  <si>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</si>
  <si>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</si>
  <si>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</si>
  <si>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</si>
  <si>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</si>
  <si>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</si>
  <si>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</si>
  <si>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</si>
  <si>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</si>
  <si>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</si>
  <si>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</si>
  <si>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</si>
  <si>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</si>
  <si>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</si>
  <si>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</si>
  <si>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</si>
  <si>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</si>
  <si>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</si>
  <si>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</si>
  <si>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</si>
  <si>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</si>
  <si>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</si>
  <si>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</si>
  <si>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</si>
  <si>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</si>
  <si>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</si>
  <si>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</si>
  <si>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</si>
  <si>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</si>
  <si>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</si>
  <si>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</si>
  <si>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</si>
  <si>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</si>
  <si>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</si>
  <si>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</si>
  <si>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</si>
  <si>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</si>
  <si>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</si>
  <si>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</si>
  <si>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</si>
  <si>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</si>
  <si>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</si>
  <si>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</si>
  <si>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</si>
  <si>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</si>
  <si>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</si>
  <si>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</si>
  <si>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</si>
  <si>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</si>
  <si>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</si>
  <si>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</si>
  <si>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</si>
  <si>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</si>
  <si>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</si>
  <si>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</si>
  <si>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</si>
  <si>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</si>
  <si>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</si>
  <si>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</si>
  <si>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</si>
  <si>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</si>
  <si>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</si>
  <si>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</si>
  <si>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</si>
  <si>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</si>
  <si>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</si>
  <si>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</si>
  <si>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</si>
  <si>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</si>
  <si>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</si>
  <si>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</si>
  <si>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</si>
  <si>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</si>
  <si>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</si>
  <si>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</si>
  <si>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</si>
  <si>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</si>
  <si>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</si>
  <si>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</si>
  <si>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</si>
  <si>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</si>
  <si>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</si>
  <si>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</si>
  <si>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</si>
  <si>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</si>
  <si>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</si>
  <si>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</si>
  <si>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</si>
  <si>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</si>
  <si>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</si>
  <si>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</si>
  <si>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</si>
  <si>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</si>
  <si>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</si>
  <si>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</si>
  <si>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</si>
  <si>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</si>
  <si>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</si>
  <si>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</si>
  <si>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</si>
  <si>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</si>
  <si>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</si>
  <si>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</si>
  <si>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</si>
  <si>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</si>
  <si>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</si>
  <si>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</si>
  <si>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</si>
  <si>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</si>
  <si>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</si>
  <si>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</si>
  <si>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</si>
  <si>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</si>
  <si>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</si>
  <si>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</si>
  <si>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</si>
  <si>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</si>
  <si>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</si>
  <si>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</si>
  <si>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</si>
  <si>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</si>
  <si>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</si>
  <si>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</si>
  <si>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</si>
  <si>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</si>
  <si>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</si>
  <si>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</si>
  <si>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</si>
  <si>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</si>
  <si>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</si>
  <si>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</si>
  <si>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</si>
  <si>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</si>
  <si>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</si>
  <si>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</si>
  <si>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</si>
  <si>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</si>
  <si>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</si>
  <si>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</si>
  <si>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</si>
  <si>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</si>
  <si>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</si>
  <si>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</si>
  <si>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</si>
  <si>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</si>
  <si>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</si>
  <si>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</si>
  <si>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</si>
  <si>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</si>
  <si>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</si>
  <si>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</si>
  <si>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</si>
  <si>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</si>
  <si>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</si>
  <si>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</si>
  <si>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</si>
  <si>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</si>
  <si>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</si>
  <si>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</si>
  <si>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</si>
  <si>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</si>
  <si>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</si>
  <si>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</si>
  <si>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</si>
  <si>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</si>
  <si>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</si>
  <si>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</si>
  <si>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</si>
  <si>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</si>
  <si>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</si>
  <si>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</si>
  <si>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</si>
  <si>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</si>
  <si>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</si>
  <si>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</si>
  <si>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</si>
  <si>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</si>
  <si>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</si>
  <si>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</si>
  <si>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</si>
  <si>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</si>
  <si>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</si>
  <si>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</si>
  <si>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</si>
  <si>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</si>
  <si>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</si>
  <si>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</si>
  <si>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</si>
  <si>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</si>
  <si>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</si>
  <si>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</si>
  <si>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</si>
  <si>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</si>
  <si>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</si>
  <si>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</si>
  <si>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</si>
  <si>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</si>
  <si>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</si>
  <si>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</si>
  <si>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</si>
  <si>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</si>
  <si>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</si>
  <si>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</si>
  <si>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</si>
  <si>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</si>
  <si>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</si>
  <si>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</si>
  <si>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</si>
  <si>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</si>
  <si>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</si>
  <si>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</si>
  <si>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</si>
  <si>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</si>
  <si>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</si>
  <si>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</si>
  <si>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</si>
  <si>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</si>
  <si>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</si>
  <si>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</si>
  <si>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</si>
  <si>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</si>
  <si>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</si>
  <si>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</si>
  <si>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</si>
  <si>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</si>
  <si>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</si>
  <si>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</si>
  <si>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</si>
  <si>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</si>
  <si>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</si>
  <si>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</si>
  <si>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</si>
  <si>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</si>
  <si>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</si>
  <si>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</si>
  <si>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</si>
  <si>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</si>
  <si>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</si>
  <si>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</si>
  <si>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</si>
  <si>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</si>
  <si>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</si>
  <si>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</si>
  <si>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</si>
  <si>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</si>
  <si>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</si>
  <si>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</si>
  <si>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</si>
  <si>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</si>
  <si>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</si>
  <si>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</si>
  <si>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</si>
  <si>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</si>
  <si>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</si>
  <si>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</si>
  <si>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</si>
  <si>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</si>
  <si>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</si>
  <si>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</si>
  <si>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</si>
  <si>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</si>
  <si>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</si>
  <si>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</si>
  <si>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</si>
  <si>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</si>
  <si>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</si>
  <si>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</si>
  <si>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</si>
  <si>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</si>
  <si>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</si>
  <si>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</si>
  <si>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</si>
  <si>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</si>
  <si>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</si>
  <si>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</si>
  <si>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</si>
  <si>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</si>
  <si>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</si>
  <si>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</si>
  <si>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</si>
  <si>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</si>
  <si>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</si>
  <si>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</si>
  <si>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</si>
  <si>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</si>
  <si>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</si>
  <si>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</si>
  <si>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</si>
  <si>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</si>
  <si>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</si>
  <si>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</si>
  <si>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</si>
  <si>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</si>
  <si>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</si>
  <si>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</si>
  <si>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</si>
  <si>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</si>
  <si>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</si>
  <si>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</si>
  <si>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</si>
  <si>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</si>
  <si>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</si>
  <si>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</si>
  <si>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</si>
  <si>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</si>
  <si>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</si>
  <si>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</si>
  <si>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</si>
  <si>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</si>
  <si>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</si>
  <si>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</si>
  <si>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</si>
  <si>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</si>
  <si>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</si>
  <si>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</si>
  <si>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</si>
  <si>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</si>
  <si>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</si>
  <si>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</si>
  <si>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</si>
  <si>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</si>
  <si>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</si>
  <si>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</si>
  <si>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</si>
  <si>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</si>
  <si>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</si>
  <si>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</si>
  <si>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</si>
  <si>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</si>
  <si>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</si>
  <si>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</si>
  <si>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</si>
  <si>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</si>
  <si>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</si>
  <si>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</si>
  <si>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</si>
  <si>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</si>
  <si>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</si>
  <si>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</si>
  <si>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</si>
  <si>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</si>
  <si>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</si>
  <si>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</si>
  <si>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</si>
  <si>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</si>
  <si>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</si>
  <si>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</si>
  <si>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</si>
  <si>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</si>
  <si>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</si>
  <si>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</si>
  <si>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</si>
  <si>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</si>
  <si>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</si>
  <si>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</si>
  <si>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</si>
  <si>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</si>
  <si>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</si>
  <si>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</si>
  <si>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</si>
  <si>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</si>
  <si>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</si>
  <si>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</si>
  <si>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</si>
  <si>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</si>
  <si>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</si>
  <si>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</si>
  <si>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</si>
  <si>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</si>
  <si>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</si>
  <si>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</si>
  <si>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</si>
  <si>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</si>
  <si>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</si>
  <si>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</si>
  <si>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</si>
  <si>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</si>
  <si>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</si>
  <si>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</si>
  <si>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</si>
  <si>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</si>
  <si>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</si>
  <si>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</si>
  <si>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</si>
  <si>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</si>
  <si>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</si>
  <si>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</si>
  <si>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</si>
  <si>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</si>
  <si>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</si>
  <si>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</si>
  <si>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</si>
  <si>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</si>
  <si>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</si>
  <si>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</si>
  <si>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</si>
  <si>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</si>
  <si>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</si>
  <si>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</si>
  <si>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</si>
  <si>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</si>
  <si>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</si>
  <si>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</si>
  <si>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</si>
  <si>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</si>
  <si>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</si>
  <si>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</si>
  <si>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</si>
  <si>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</si>
  <si>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</si>
  <si>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</si>
  <si>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</si>
  <si>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</si>
  <si>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</si>
  <si>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</si>
  <si>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</si>
  <si>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</si>
  <si>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</si>
  <si>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</si>
  <si>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</si>
  <si>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</si>
  <si>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</si>
  <si>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</si>
  <si>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</si>
  <si>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</si>
  <si>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</si>
  <si>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</si>
  <si>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</si>
  <si>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</si>
  <si>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</si>
  <si>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</si>
  <si>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</si>
  <si>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</si>
  <si>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</si>
  <si>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</si>
  <si>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</si>
  <si>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</si>
  <si>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</si>
  <si>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</si>
  <si>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</si>
  <si>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</si>
  <si>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</si>
  <si>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</si>
  <si>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</si>
  <si>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</si>
  <si>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</si>
  <si>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</si>
  <si>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</si>
  <si>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</si>
  <si>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</si>
  <si>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</si>
  <si>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</si>
  <si>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</si>
  <si>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</si>
  <si>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</si>
  <si>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</si>
  <si>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</si>
  <si>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</si>
  <si>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</si>
  <si>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</si>
  <si>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</si>
  <si>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</si>
  <si>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</si>
  <si>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</si>
  <si>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</si>
  <si>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</si>
  <si>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</si>
  <si>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</si>
  <si>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</si>
  <si>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</si>
  <si>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</si>
  <si>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</si>
  <si>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</si>
  <si>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</si>
  <si>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</si>
  <si>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</si>
  <si>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</si>
  <si>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</si>
  <si>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</si>
  <si>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</si>
  <si>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</si>
  <si>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</si>
  <si>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</si>
  <si>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</si>
  <si>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</si>
  <si>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</si>
  <si>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</si>
  <si>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</si>
  <si>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</si>
  <si>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</si>
  <si>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</si>
  <si>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</si>
  <si>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</si>
  <si>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</si>
  <si>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</si>
  <si>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</si>
  <si>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</si>
  <si>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</si>
  <si>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</si>
  <si>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</si>
  <si>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</si>
  <si>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</si>
  <si>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</si>
  <si>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</si>
  <si>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</si>
  <si>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</si>
  <si>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</si>
  <si>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</si>
  <si>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</si>
  <si>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</si>
  <si>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</si>
  <si>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</si>
  <si>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</si>
  <si>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</si>
  <si>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</si>
  <si>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</si>
  <si>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</si>
  <si>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</si>
  <si>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</si>
  <si>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</si>
  <si>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</si>
  <si>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</si>
  <si>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</si>
  <si>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</si>
  <si>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</si>
  <si>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</si>
  <si>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</si>
  <si>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</si>
  <si>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</si>
  <si>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</si>
  <si>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</si>
  <si>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</si>
  <si>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</si>
  <si>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</si>
  <si>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</si>
  <si>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</si>
  <si>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</si>
  <si>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</si>
  <si>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</si>
  <si>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</si>
  <si>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</si>
  <si>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</si>
  <si>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</si>
  <si>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</si>
  <si>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</si>
  <si>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</si>
  <si>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</si>
  <si>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</si>
  <si>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</si>
  <si>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</si>
  <si>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</si>
  <si>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</si>
  <si>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</si>
  <si>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</si>
  <si>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</si>
  <si>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</si>
  <si>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</si>
  <si>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</si>
  <si>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</si>
  <si>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</si>
  <si>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</si>
  <si>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</si>
  <si>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</si>
  <si>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</si>
  <si>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</si>
  <si>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</si>
  <si>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</si>
  <si>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</si>
  <si>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</si>
  <si>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</si>
  <si>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</si>
  <si>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</si>
  <si>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</si>
  <si>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</si>
  <si>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</si>
  <si>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</si>
  <si>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</si>
  <si>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</si>
  <si>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</si>
  <si>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</si>
  <si>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</si>
  <si>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</si>
  <si>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</si>
  <si>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</si>
  <si>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</si>
  <si>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</si>
  <si>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</si>
  <si>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</si>
  <si>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</si>
  <si>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</si>
  <si>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</si>
  <si>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</si>
  <si>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</si>
  <si>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</si>
  <si>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</si>
  <si>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</si>
  <si>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</si>
  <si>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</si>
  <si>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</si>
  <si>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</si>
  <si>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</si>
  <si>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</si>
  <si>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</si>
  <si>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</si>
  <si>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</si>
  <si>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</si>
  <si>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</si>
  <si>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</si>
  <si>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</si>
  <si>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</si>
  <si>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</si>
  <si>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</si>
  <si>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</si>
  <si>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</si>
  <si>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</si>
  <si>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</si>
  <si>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</si>
  <si>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</si>
  <si>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</si>
  <si>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</si>
  <si>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</si>
  <si>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</si>
  <si>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</si>
  <si>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</si>
  <si>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</si>
  <si>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</si>
  <si>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</si>
  <si>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</si>
  <si>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</si>
  <si>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</si>
  <si>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</si>
  <si>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</si>
  <si>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</si>
  <si>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</si>
  <si>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</si>
  <si>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</si>
  <si>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</si>
  <si>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</si>
  <si>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</si>
  <si>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</si>
  <si>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</si>
  <si>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</si>
  <si>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</si>
  <si>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</si>
  <si>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</si>
  <si>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</si>
  <si>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</si>
  <si>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</si>
  <si>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</si>
  <si>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</si>
  <si>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</si>
  <si>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</si>
  <si>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</si>
  <si>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</si>
  <si>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</si>
  <si>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</si>
  <si>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</si>
  <si>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</si>
  <si>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</si>
  <si>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</si>
  <si>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</si>
  <si>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</si>
  <si>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</si>
  <si>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</si>
  <si>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</si>
  <si>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</si>
  <si>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</si>
  <si>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</si>
  <si>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</si>
  <si>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</si>
  <si>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</si>
  <si>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</si>
  <si>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</si>
  <si>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</si>
  <si>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</si>
  <si>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</si>
  <si>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</si>
  <si>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</si>
  <si>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</si>
  <si>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</si>
  <si>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</si>
  <si>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</si>
  <si>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</si>
  <si>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</si>
  <si>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</si>
  <si>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</si>
  <si>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</si>
  <si>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</si>
  <si>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</si>
  <si>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</si>
  <si>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</si>
  <si>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</si>
  <si>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</si>
  <si>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</si>
  <si>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</si>
  <si>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</si>
  <si>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</si>
  <si>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</si>
  <si>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</si>
  <si>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</si>
  <si>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</si>
  <si>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</si>
  <si>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</si>
  <si>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</si>
  <si>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</si>
  <si>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</si>
  <si>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</si>
  <si>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</si>
  <si>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</si>
  <si>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</si>
  <si>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</si>
  <si>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</si>
  <si>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</si>
  <si>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</si>
  <si>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</si>
  <si>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</si>
  <si>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</si>
  <si>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</si>
  <si>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</si>
  <si>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</si>
  <si>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</si>
  <si>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</si>
  <si>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</si>
  <si>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</si>
  <si>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</si>
  <si>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</si>
  <si>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</si>
  <si>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</si>
  <si>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</si>
  <si>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</si>
  <si>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</si>
  <si>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</si>
  <si>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</si>
  <si>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</si>
  <si>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</si>
  <si>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</si>
  <si>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</si>
  <si>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</si>
  <si>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</si>
  <si>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</si>
  <si>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</si>
  <si>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</si>
  <si>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</si>
  <si>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</si>
  <si>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</si>
  <si>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</si>
  <si>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</si>
  <si>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</si>
  <si>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</si>
  <si>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</si>
  <si>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</si>
  <si>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</si>
  <si>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</si>
  <si>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</si>
  <si>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</si>
  <si>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</si>
  <si>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</si>
  <si>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</si>
  <si>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</si>
  <si>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</si>
  <si>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</si>
  <si>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</si>
  <si>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</si>
  <si>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</si>
  <si>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</si>
  <si>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</si>
  <si>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</si>
  <si>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</si>
  <si>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</si>
  <si>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</si>
  <si>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</si>
  <si>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</si>
  <si>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</si>
  <si>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</si>
  <si>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</si>
  <si>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</si>
  <si>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</si>
  <si>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</si>
  <si>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</si>
  <si>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</si>
  <si>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</si>
  <si>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</si>
  <si>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</si>
  <si>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</si>
  <si>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</si>
  <si>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</si>
  <si>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</si>
  <si>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</si>
  <si>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</si>
  <si>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</si>
  <si>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</si>
  <si>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</si>
  <si>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</si>
  <si>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</si>
  <si>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</si>
  <si>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</si>
  <si>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</si>
  <si>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</si>
  <si>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</si>
  <si>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</si>
  <si>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</si>
  <si>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</si>
  <si>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</si>
  <si>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</si>
  <si>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</si>
  <si>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</si>
  <si>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</si>
  <si>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</si>
  <si>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</si>
  <si>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</si>
  <si>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</si>
  <si>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</si>
  <si>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</si>
  <si>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</si>
  <si>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</si>
  <si>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</si>
  <si>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</si>
  <si>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</si>
  <si>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</si>
  <si>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</si>
  <si>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</si>
  <si>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</si>
  <si>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</si>
  <si>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</si>
  <si>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</si>
  <si>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</si>
  <si>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</si>
  <si>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</si>
  <si>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</si>
  <si>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</si>
  <si>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</si>
  <si>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</si>
  <si>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</si>
  <si>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</si>
  <si>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</si>
  <si>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</si>
  <si>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</si>
  <si>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</si>
  <si>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</si>
  <si>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</si>
  <si>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</si>
  <si>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</si>
  <si>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</si>
  <si>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</si>
  <si>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</si>
  <si>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</si>
  <si>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</si>
  <si>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</si>
  <si>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</si>
  <si>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</si>
  <si>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</si>
  <si>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</si>
  <si>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</si>
  <si>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</si>
  <si>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</si>
  <si>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</si>
  <si>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</si>
  <si>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</si>
  <si>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</si>
  <si>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</si>
  <si>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</si>
  <si>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</si>
  <si>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</si>
  <si>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</si>
  <si>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</si>
  <si>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</si>
  <si>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</si>
  <si>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</si>
  <si>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</si>
  <si>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</si>
  <si>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</si>
  <si>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</si>
  <si>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</si>
  <si>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</si>
  <si>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</si>
  <si>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</si>
  <si>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</si>
  <si>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</si>
  <si>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</si>
  <si>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</si>
  <si>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</si>
  <si>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</si>
  <si>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</si>
  <si>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</si>
  <si>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</si>
  <si>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</si>
  <si>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</si>
  <si>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</si>
  <si>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</si>
  <si>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</si>
  <si>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</si>
  <si>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</si>
  <si>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</si>
  <si>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</si>
  <si>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</si>
  <si>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</si>
  <si>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</si>
  <si>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</si>
  <si>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</si>
  <si>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</si>
  <si>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</si>
  <si>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</si>
  <si>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</si>
  <si>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</si>
  <si>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</si>
  <si>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</si>
  <si>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</si>
  <si>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</si>
  <si>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</si>
  <si>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</si>
  <si>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</si>
  <si>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</si>
  <si>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</si>
  <si>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</si>
  <si>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</si>
  <si>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</si>
  <si>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</si>
  <si>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</si>
  <si>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</si>
  <si>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</si>
  <si>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</si>
  <si>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</si>
  <si>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</si>
  <si>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</si>
  <si>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</si>
  <si>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</si>
  <si>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</si>
  <si>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</si>
  <si>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</si>
  <si>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</si>
  <si>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</si>
  <si>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</si>
  <si>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</si>
  <si>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</si>
  <si>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</si>
  <si>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</si>
  <si>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</si>
  <si>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</si>
  <si>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</si>
  <si>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</si>
  <si>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</si>
  <si>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</si>
  <si>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</si>
  <si>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</si>
  <si>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</si>
  <si>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</si>
  <si>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</si>
  <si>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</si>
  <si>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</si>
  <si>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</si>
  <si>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</si>
  <si>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</si>
  <si>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</si>
  <si>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</si>
  <si>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</si>
  <si>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</si>
  <si>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</si>
  <si>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</si>
  <si>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</si>
  <si>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</si>
  <si>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</si>
  <si>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</si>
  <si>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</si>
  <si>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</si>
  <si>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</si>
  <si>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</si>
  <si>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</si>
  <si>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</si>
  <si>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</si>
  <si>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</si>
  <si>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</si>
  <si>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</si>
  <si>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</si>
  <si>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</si>
  <si>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</si>
  <si>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</si>
  <si>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</si>
  <si>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</si>
  <si>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</si>
  <si>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</si>
  <si>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</si>
  <si>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</si>
  <si>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</si>
  <si>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</si>
  <si>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</si>
  <si>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</si>
  <si>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</si>
  <si>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</si>
  <si>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</si>
  <si>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</si>
  <si>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</si>
  <si>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</si>
  <si>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</si>
  <si>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</si>
  <si>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</si>
  <si>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</si>
  <si>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</si>
  <si>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</si>
  <si>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</si>
  <si>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</si>
  <si>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</si>
  <si>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</si>
  <si>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</si>
  <si>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</si>
  <si>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</si>
  <si>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</si>
  <si>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</si>
  <si>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</si>
  <si>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</si>
  <si>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</si>
  <si>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</si>
  <si>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</si>
  <si>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</si>
  <si>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</si>
  <si>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</si>
  <si>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</si>
  <si>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</si>
  <si>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</si>
  <si>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</si>
  <si>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</si>
  <si>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</si>
  <si>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</si>
  <si>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</si>
  <si>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</si>
  <si>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</si>
  <si>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</si>
  <si>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</si>
  <si>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</si>
  <si>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</si>
  <si>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</si>
  <si>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</si>
  <si>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</si>
  <si>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</si>
  <si>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</si>
  <si>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</si>
  <si>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</si>
  <si>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</si>
  <si>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</si>
  <si>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</si>
  <si>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</si>
  <si>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</si>
  <si>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</si>
  <si>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</si>
  <si>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</si>
  <si>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</si>
  <si>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</si>
  <si>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</si>
  <si>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</si>
  <si>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</si>
  <si>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</si>
  <si>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</si>
  <si>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</si>
  <si>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</si>
  <si>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</si>
  <si>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</si>
  <si>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</si>
  <si>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</si>
  <si>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</si>
  <si>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</si>
  <si>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</si>
  <si>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</si>
  <si>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</si>
  <si>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</si>
  <si>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</si>
  <si>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</si>
  <si>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</si>
  <si>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</si>
  <si>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</si>
  <si>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</si>
  <si>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</si>
  <si>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</si>
  <si>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</si>
  <si>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</si>
  <si>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</si>
  <si>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</si>
  <si>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</si>
  <si>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</si>
  <si>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</si>
  <si>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</si>
  <si>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</si>
  <si>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</si>
  <si>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</si>
  <si>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</si>
  <si>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</si>
  <si>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</si>
  <si>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</si>
  <si>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</si>
  <si>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</si>
  <si>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</si>
  <si>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</si>
  <si>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</si>
  <si>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</si>
  <si>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</si>
  <si>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</si>
  <si>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</si>
  <si>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</si>
  <si>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</si>
  <si>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</si>
  <si>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</si>
  <si>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</si>
  <si>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</si>
  <si>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</si>
  <si>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</si>
  <si>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</si>
  <si>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</si>
  <si>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</si>
  <si>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</si>
  <si>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</si>
  <si>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</si>
  <si>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</si>
  <si>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</si>
  <si>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</si>
  <si>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</si>
  <si>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</si>
  <si>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</si>
  <si>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</si>
  <si>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</si>
  <si>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</si>
  <si>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</si>
  <si>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</si>
  <si>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</si>
  <si>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</si>
  <si>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</si>
  <si>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</si>
  <si>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</si>
  <si>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</si>
  <si>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</si>
  <si>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</si>
  <si>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</si>
  <si>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</si>
  <si>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</si>
  <si>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</si>
  <si>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</si>
  <si>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</si>
  <si>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</si>
  <si>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</si>
  <si>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</si>
  <si>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</si>
  <si>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</si>
  <si>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</si>
  <si>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</si>
  <si>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</si>
  <si>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</si>
  <si>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</si>
  <si>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</si>
  <si>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</si>
  <si>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</si>
  <si>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</si>
  <si>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</si>
  <si>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</si>
  <si>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</si>
  <si>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</si>
  <si>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</si>
  <si>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</si>
  <si>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</si>
  <si>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</si>
  <si>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</si>
  <si>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</si>
  <si>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</si>
  <si>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</si>
  <si>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</si>
  <si>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</si>
  <si>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</si>
  <si>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</si>
  <si>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</si>
  <si>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</si>
  <si>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</si>
  <si>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</si>
  <si>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</si>
  <si>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</si>
  <si>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</si>
  <si>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</si>
  <si>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</si>
  <si>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</si>
  <si>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</si>
  <si>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</si>
  <si>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</si>
  <si>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</si>
  <si>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</si>
  <si>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</si>
  <si>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</si>
  <si>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</si>
  <si>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</si>
  <si>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</si>
  <si>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</si>
  <si>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</si>
  <si>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</si>
  <si>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</si>
  <si>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</si>
  <si>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</si>
  <si>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</si>
  <si>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</si>
  <si>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</si>
  <si>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</si>
  <si>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</si>
  <si>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</si>
  <si>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</si>
  <si>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</si>
  <si>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</si>
  <si>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</si>
  <si>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</si>
  <si>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</si>
  <si>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</si>
  <si>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</si>
  <si>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</si>
  <si>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</si>
  <si>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</si>
  <si>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</si>
  <si>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</si>
  <si>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</si>
  <si>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</si>
  <si>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</si>
  <si>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</si>
  <si>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</si>
  <si>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</si>
  <si>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</si>
  <si>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</si>
  <si>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</si>
  <si>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</si>
  <si>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</si>
  <si>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</si>
  <si>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</si>
  <si>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</si>
  <si>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</si>
  <si>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</si>
  <si>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</si>
  <si>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</si>
  <si>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</si>
  <si>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</si>
  <si>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</si>
  <si>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</si>
  <si>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</si>
  <si>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</si>
  <si>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</si>
  <si>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</si>
  <si>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</si>
  <si>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</si>
  <si>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</si>
  <si>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</si>
  <si>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</si>
  <si>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</si>
  <si>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</si>
  <si>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</si>
  <si>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</si>
  <si>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</si>
  <si>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</si>
  <si>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</si>
  <si>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</si>
  <si>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</si>
  <si>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</si>
  <si>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</si>
  <si>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</si>
  <si>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</si>
  <si>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</si>
  <si>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</si>
  <si>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</si>
  <si>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</si>
  <si>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</si>
  <si>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</si>
  <si>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</si>
  <si>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</si>
  <si>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</si>
  <si>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</si>
  <si>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</si>
  <si>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</si>
  <si>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</si>
  <si>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</si>
  <si>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</si>
  <si>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</si>
  <si>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</si>
  <si>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</si>
  <si>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</si>
  <si>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</si>
  <si>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</si>
  <si>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</si>
  <si>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</si>
  <si>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</si>
  <si>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</si>
  <si>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</si>
  <si>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</si>
  <si>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</si>
  <si>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</si>
  <si>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</si>
  <si>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</si>
  <si>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</si>
  <si>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</si>
  <si>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</si>
  <si>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</si>
  <si>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</si>
  <si>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</si>
  <si>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</si>
  <si>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</si>
  <si>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</si>
  <si>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</si>
  <si>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</si>
  <si>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</si>
  <si>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</si>
  <si>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</si>
  <si>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</si>
  <si>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</si>
  <si>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</si>
  <si>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</si>
  <si>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</si>
  <si>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</si>
  <si>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</si>
  <si>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</si>
  <si>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</si>
  <si>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</si>
  <si>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</si>
  <si>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</si>
  <si>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</si>
  <si>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</si>
  <si>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</si>
  <si>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</si>
  <si>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</si>
  <si>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</si>
  <si>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</si>
  <si>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</si>
  <si>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</si>
  <si>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</si>
  <si>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</si>
  <si>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</si>
  <si>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</si>
  <si>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</si>
  <si>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</si>
  <si>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</si>
  <si>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</si>
  <si>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</si>
  <si>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</si>
  <si>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</si>
  <si>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</si>
  <si>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</si>
  <si>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</si>
  <si>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</si>
  <si>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</si>
  <si>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</si>
  <si>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</si>
  <si>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</si>
  <si>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</si>
  <si>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</si>
  <si>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</si>
  <si>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</si>
  <si>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</si>
  <si>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</si>
  <si>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</si>
  <si>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</si>
  <si>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</si>
  <si>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</si>
  <si>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</si>
  <si>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</si>
  <si>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</si>
  <si>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</si>
  <si>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</si>
  <si>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</si>
  <si>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</si>
  <si>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</si>
  <si>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</si>
  <si>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</si>
  <si>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</si>
  <si>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</si>
  <si>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</si>
  <si>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</si>
  <si>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</si>
  <si>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</si>
  <si>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</si>
  <si>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</si>
  <si>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</si>
  <si>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</si>
  <si>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</si>
  <si>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</si>
  <si>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</si>
  <si>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</si>
  <si>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</si>
  <si>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</si>
  <si>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</si>
  <si>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</si>
  <si>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</si>
  <si>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</si>
  <si>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</si>
  <si>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</si>
  <si>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</si>
  <si>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</si>
  <si>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</si>
  <si>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</si>
  <si>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</si>
  <si>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</si>
  <si>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</si>
  <si>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</si>
  <si>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</si>
  <si>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</si>
  <si>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</si>
  <si>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</si>
  <si>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</si>
  <si>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</si>
  <si>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</si>
  <si>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</si>
  <si>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</si>
  <si>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</si>
  <si>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</si>
  <si>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</si>
  <si>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</si>
  <si>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</si>
  <si>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</si>
  <si>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</si>
  <si>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</si>
  <si>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</si>
  <si>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</si>
  <si>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</si>
  <si>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</si>
  <si>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</si>
  <si>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</si>
  <si>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</si>
  <si>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</si>
  <si>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</si>
  <si>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</si>
  <si>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</si>
  <si>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</si>
  <si>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</si>
  <si>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</si>
  <si>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</si>
  <si>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</si>
  <si>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</si>
  <si>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</si>
  <si>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</si>
  <si>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</si>
  <si>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</si>
  <si>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</si>
  <si>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</si>
  <si>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</si>
  <si>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</si>
  <si>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</si>
  <si>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</si>
  <si>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</si>
  <si>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</si>
  <si>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</si>
  <si>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</si>
  <si>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</si>
  <si>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</si>
  <si>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</si>
  <si>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</si>
  <si>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</si>
  <si>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</si>
  <si>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</si>
  <si>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</si>
  <si>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</si>
  <si>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</si>
  <si>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</si>
  <si>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</si>
  <si>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</si>
  <si>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</si>
  <si>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</si>
  <si>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</si>
  <si>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</si>
  <si>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</si>
  <si>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</si>
  <si>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</si>
  <si>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</si>
  <si>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</si>
  <si>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</si>
  <si>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</si>
  <si>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</si>
  <si>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</si>
  <si>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</si>
  <si>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</si>
  <si>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</si>
  <si>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</si>
  <si>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</si>
  <si>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</si>
  <si>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</si>
  <si>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</si>
  <si>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</si>
  <si>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</si>
  <si>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</si>
  <si>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</si>
  <si>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</si>
  <si>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</si>
  <si>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</si>
  <si>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</si>
  <si>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</si>
  <si>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</si>
  <si>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</si>
  <si>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</si>
  <si>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</si>
  <si>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</si>
  <si>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</si>
  <si>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</si>
  <si>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</si>
  <si>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</si>
  <si>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</si>
  <si>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</si>
  <si>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</si>
  <si>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</si>
  <si>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</si>
  <si>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</si>
  <si>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</si>
  <si>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</si>
  <si>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</si>
  <si>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</si>
  <si>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</si>
  <si>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</si>
  <si>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</si>
  <si>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</si>
  <si>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</si>
  <si>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</si>
  <si>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</si>
  <si>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</si>
  <si>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</si>
  <si>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</si>
  <si>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</si>
  <si>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</si>
  <si>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</si>
  <si>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</si>
  <si>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</si>
  <si>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</si>
  <si>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</si>
  <si>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</si>
  <si>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</si>
  <si>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</si>
  <si>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</si>
  <si>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</si>
  <si>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</si>
  <si>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</si>
  <si>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</si>
  <si>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</si>
  <si>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</si>
  <si>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</si>
  <si>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</si>
  <si>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</si>
  <si>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</si>
  <si>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</si>
  <si>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</si>
  <si>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</si>
  <si>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</si>
  <si>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</si>
  <si>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</si>
  <si>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</si>
  <si>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</si>
  <si>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</si>
  <si>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</si>
  <si>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</si>
  <si>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</si>
  <si>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</si>
  <si>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</si>
  <si>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</si>
  <si>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</si>
  <si>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</si>
  <si>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</si>
  <si>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</si>
  <si>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</si>
  <si>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</si>
  <si>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</si>
  <si>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</si>
  <si>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</si>
  <si>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</si>
  <si>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</si>
  <si>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</si>
  <si>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</si>
  <si>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</si>
  <si>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</si>
  <si>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</si>
  <si>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</si>
  <si>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</si>
  <si>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</si>
  <si>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</si>
  <si>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</si>
  <si>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</si>
  <si>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</si>
  <si>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</si>
  <si>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</si>
  <si>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</si>
  <si>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</si>
  <si>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</si>
  <si>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</si>
  <si>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</si>
  <si>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</si>
  <si>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</si>
  <si>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</si>
  <si>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</si>
  <si>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</si>
  <si>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</si>
  <si>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</si>
  <si>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</si>
  <si>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</si>
  <si>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</si>
  <si>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</si>
  <si>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</si>
  <si>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</si>
  <si>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</si>
  <si>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</si>
  <si>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</si>
  <si>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</si>
  <si>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</si>
  <si>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</si>
  <si>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</si>
  <si>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</si>
  <si>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</si>
  <si>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</si>
  <si>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</si>
  <si>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</si>
  <si>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</si>
  <si>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</si>
  <si>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</si>
  <si>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</si>
  <si>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</si>
  <si>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</si>
  <si>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</si>
  <si>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</si>
  <si>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</si>
  <si>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</si>
  <si>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</si>
  <si>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</si>
  <si>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</si>
  <si>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</si>
  <si>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</si>
  <si>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</si>
  <si>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</si>
  <si>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</si>
  <si>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</si>
  <si>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</si>
  <si>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</si>
  <si>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</si>
  <si>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</si>
  <si>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</si>
  <si>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</si>
  <si>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</si>
  <si>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</si>
  <si>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</si>
  <si>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</si>
  <si>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</si>
  <si>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</si>
  <si>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</si>
  <si>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</si>
  <si>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</si>
  <si>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</si>
  <si>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</si>
  <si>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</si>
  <si>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</si>
  <si>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</si>
  <si>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</si>
  <si>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</si>
  <si>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</si>
  <si>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</si>
  <si>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</si>
  <si>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</si>
  <si>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</si>
  <si>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</si>
  <si>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</si>
  <si>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</si>
  <si>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</si>
  <si>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</si>
  <si>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</si>
  <si>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</si>
  <si>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</si>
  <si>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</si>
  <si>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</si>
  <si>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</si>
  <si>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</si>
  <si>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</si>
  <si>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</si>
  <si>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</si>
  <si>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</si>
  <si>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</si>
  <si>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</si>
  <si>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</si>
  <si>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</si>
  <si>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</si>
  <si>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</si>
  <si>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</si>
  <si>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</si>
  <si>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</si>
  <si>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</si>
  <si>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</si>
  <si>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</si>
  <si>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</si>
  <si>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</si>
  <si>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</si>
  <si>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</si>
  <si>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</si>
  <si>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</si>
  <si>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</si>
  <si>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</si>
  <si>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</si>
  <si>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</si>
  <si>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</si>
  <si>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</si>
  <si>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</si>
  <si>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</si>
  <si>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</si>
  <si>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</si>
  <si>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</si>
  <si>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</si>
  <si>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</si>
  <si>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</si>
  <si>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</si>
  <si>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</si>
  <si>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</si>
  <si>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</si>
  <si>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</si>
  <si>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</si>
  <si>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</si>
  <si>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</si>
  <si>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</si>
  <si>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</si>
  <si>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</si>
  <si>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</si>
  <si>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</si>
  <si>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</si>
  <si>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</si>
  <si>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</si>
  <si>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</si>
  <si>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</si>
  <si>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</si>
  <si>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</si>
  <si>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</si>
  <si>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</si>
  <si>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</si>
  <si>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</si>
  <si>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</si>
  <si>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</si>
  <si>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</si>
  <si>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</si>
  <si>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</si>
  <si>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</si>
  <si>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</si>
  <si>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</si>
  <si>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</si>
  <si>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</si>
  <si>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</si>
  <si>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</si>
  <si>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</si>
  <si>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</si>
  <si>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</si>
  <si>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</si>
  <si>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</si>
  <si>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</si>
  <si>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</si>
  <si>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</si>
  <si>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</si>
  <si>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</si>
  <si>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</si>
  <si>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</si>
  <si>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</si>
  <si>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</si>
  <si>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</si>
  <si>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</si>
  <si>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</si>
  <si>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</si>
  <si>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</si>
  <si>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</si>
  <si>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</si>
  <si>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</si>
  <si>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</si>
  <si>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</si>
  <si>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</si>
  <si>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</si>
  <si>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</si>
  <si>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</si>
  <si>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</si>
  <si>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</si>
  <si>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</si>
  <si>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</si>
  <si>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</si>
  <si>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</si>
  <si>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</si>
  <si>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</si>
  <si>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</si>
  <si>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</si>
  <si>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</si>
  <si>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</si>
  <si>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</si>
  <si>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</si>
  <si>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</si>
  <si>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</si>
  <si>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</si>
  <si>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</si>
  <si>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</si>
  <si>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</si>
  <si>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</si>
  <si>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</si>
  <si>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</si>
  <si>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</si>
  <si>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</si>
  <si>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</si>
  <si>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</si>
  <si>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</si>
  <si>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</si>
  <si>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</si>
  <si>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</si>
  <si>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</si>
  <si>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</si>
  <si>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</si>
  <si>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</si>
  <si>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</si>
  <si>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</si>
  <si>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</si>
  <si>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</si>
  <si>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</si>
  <si>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</si>
  <si>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</si>
  <si>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</si>
  <si>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</si>
  <si>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</si>
  <si>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</si>
  <si>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</si>
  <si>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</si>
  <si>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</si>
  <si>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</si>
  <si>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</si>
  <si>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</si>
  <si>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</si>
  <si>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</si>
  <si>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</si>
  <si>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</si>
  <si>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</si>
  <si>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</si>
  <si>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</si>
  <si>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</si>
  <si>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</si>
  <si>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</si>
  <si>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</si>
  <si>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</si>
  <si>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</si>
  <si>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</si>
  <si>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</si>
  <si>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</si>
  <si>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</si>
  <si>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</si>
  <si>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</si>
  <si>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</si>
  <si>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</si>
  <si>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</si>
  <si>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</si>
  <si>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</si>
  <si>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</si>
  <si>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</si>
  <si>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</si>
  <si>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</si>
  <si>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</si>
  <si>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</si>
  <si>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</si>
  <si>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</si>
  <si>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</si>
  <si>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</si>
  <si>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</si>
  <si>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</si>
  <si>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</si>
  <si>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</si>
  <si>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</si>
  <si>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</si>
  <si>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</si>
  <si>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</si>
  <si>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</si>
  <si>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</si>
  <si>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</si>
  <si>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</si>
  <si>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</si>
  <si>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</si>
  <si>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</si>
  <si>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</si>
  <si>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</si>
  <si>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</si>
  <si>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</si>
  <si>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</si>
  <si>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</si>
  <si>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</si>
  <si>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</si>
  <si>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</si>
  <si>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</si>
  <si>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</si>
  <si>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</si>
  <si>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</si>
  <si>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</si>
  <si>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</si>
  <si>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</si>
  <si>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</si>
  <si>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</si>
  <si>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</si>
  <si>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</si>
  <si>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</si>
  <si>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</si>
  <si>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</si>
  <si>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</si>
  <si>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</si>
  <si>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</si>
  <si>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</si>
  <si>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</si>
  <si>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</si>
  <si>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</si>
  <si>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</si>
  <si>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</si>
  <si>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</si>
  <si>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</si>
  <si>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</si>
  <si>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</si>
  <si>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</si>
  <si>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</si>
  <si>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</si>
  <si>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</si>
  <si>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</si>
  <si>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</si>
  <si>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</si>
  <si>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</si>
  <si>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</si>
  <si>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</si>
  <si>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</si>
  <si>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</si>
  <si>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</si>
  <si>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</si>
  <si>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</si>
  <si>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</si>
  <si>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</si>
  <si>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</si>
  <si>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</si>
  <si>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</si>
  <si>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</si>
  <si>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</si>
  <si>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</si>
  <si>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</si>
  <si>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</si>
  <si>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</si>
  <si>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</si>
  <si>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</si>
  <si>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</si>
  <si>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</si>
  <si>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</si>
  <si>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</si>
  <si>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</si>
  <si>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</si>
  <si>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</si>
  <si>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</si>
  <si>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</si>
  <si>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</si>
  <si>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</si>
  <si>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</si>
  <si>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</si>
  <si>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</si>
  <si>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</si>
  <si>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</si>
  <si>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</si>
  <si>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</si>
  <si>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</si>
  <si>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</si>
  <si>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</si>
  <si>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</si>
  <si>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</si>
  <si>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</si>
  <si>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</si>
  <si>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</si>
  <si>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</si>
  <si>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</si>
  <si>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</si>
  <si>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</si>
  <si>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</si>
  <si>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</si>
  <si>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</si>
  <si>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</si>
  <si>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</si>
  <si>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</si>
  <si>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</si>
  <si>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</si>
  <si>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</si>
  <si>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</si>
  <si>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</si>
  <si>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</si>
  <si>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</si>
  <si>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</si>
  <si>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</si>
  <si>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</si>
  <si>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</si>
  <si>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</si>
  <si>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</si>
  <si>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</si>
  <si>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</si>
  <si>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</si>
  <si>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</si>
  <si>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</si>
  <si>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</si>
  <si>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</si>
  <si>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</si>
  <si>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</si>
  <si>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</si>
  <si>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</si>
  <si>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</si>
  <si>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</si>
  <si>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</si>
  <si>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</si>
  <si>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</si>
  <si>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</si>
  <si>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</si>
  <si>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</si>
  <si>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</si>
  <si>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</si>
  <si>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</si>
  <si>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</si>
  <si>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</si>
  <si>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</si>
  <si>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</si>
  <si>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</si>
  <si>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</si>
  <si>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</si>
  <si>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</si>
  <si>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</si>
  <si>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</si>
  <si>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</si>
  <si>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</si>
  <si>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</si>
  <si>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</si>
  <si>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</si>
  <si>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</si>
  <si>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</si>
  <si>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</si>
  <si>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</si>
  <si>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</si>
  <si>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</si>
  <si>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</si>
  <si>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</si>
  <si>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</si>
  <si>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</si>
  <si>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</si>
  <si>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</si>
  <si>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</si>
  <si>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</si>
  <si>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</si>
  <si>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</si>
  <si>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</si>
  <si>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</si>
  <si>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</si>
  <si>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</si>
  <si>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</si>
  <si>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</si>
  <si>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</si>
  <si>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</si>
  <si>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</si>
  <si>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</si>
  <si>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</si>
  <si>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</si>
  <si>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</si>
  <si>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</si>
  <si>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</si>
  <si>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</si>
  <si>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</si>
  <si>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</si>
  <si>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</si>
  <si>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</si>
  <si>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</si>
  <si>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</si>
  <si>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</si>
  <si>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</si>
  <si>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</si>
  <si>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</si>
  <si>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</si>
  <si>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</si>
  <si>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</si>
  <si>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</si>
  <si>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</si>
  <si>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</si>
  <si>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</si>
  <si>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</si>
  <si>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</si>
  <si>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</si>
  <si>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</si>
  <si>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</si>
  <si>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</si>
  <si>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</si>
  <si>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</si>
  <si>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</si>
  <si>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</si>
  <si>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</si>
  <si>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</si>
  <si>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</si>
  <si>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</si>
  <si>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</si>
  <si>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</si>
  <si>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</si>
  <si>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</si>
  <si>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</si>
  <si>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</si>
  <si>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</si>
  <si>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</si>
  <si>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</si>
  <si>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</si>
  <si>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</si>
  <si>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</si>
  <si>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</si>
  <si>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</si>
  <si>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</si>
  <si>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</si>
  <si>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</si>
  <si>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</si>
  <si>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</si>
  <si>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</si>
  <si>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</si>
  <si>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</si>
  <si>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</si>
  <si>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</si>
  <si>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</si>
  <si>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</si>
  <si>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</si>
  <si>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</si>
  <si>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</si>
  <si>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</si>
  <si>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</si>
  <si>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</si>
  <si>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</si>
  <si>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</si>
  <si>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</si>
  <si>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</si>
  <si>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</si>
  <si>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</si>
  <si>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</si>
  <si>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</si>
  <si>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</si>
  <si>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</si>
  <si>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</si>
  <si>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</si>
  <si>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</si>
  <si>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</si>
  <si>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</si>
  <si>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</si>
  <si>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</si>
  <si>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</si>
  <si>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</si>
  <si>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</si>
  <si>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</si>
  <si>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</si>
  <si>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</si>
  <si>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</si>
  <si>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</si>
  <si>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</si>
  <si>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</si>
  <si>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</si>
  <si>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</si>
  <si>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</si>
  <si>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</si>
  <si>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</si>
  <si>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</si>
  <si>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</si>
  <si>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</si>
  <si>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</si>
  <si>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</si>
  <si>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</si>
  <si>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</si>
  <si>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</si>
  <si>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</si>
  <si>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</si>
  <si>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</si>
  <si>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</si>
  <si>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</si>
  <si>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</si>
  <si>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</si>
  <si>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</si>
  <si>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</si>
  <si>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</si>
  <si>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</si>
  <si>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</si>
  <si>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</si>
  <si>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</si>
  <si>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</si>
  <si>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</si>
  <si>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</si>
  <si>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</si>
  <si>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</si>
  <si>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</si>
  <si>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</si>
  <si>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</si>
  <si>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</si>
  <si>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</si>
  <si>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</si>
  <si>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</si>
  <si>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</si>
  <si>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</si>
  <si>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</si>
  <si>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</si>
  <si>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</si>
  <si>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</si>
  <si>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</si>
  <si>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</si>
  <si>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</si>
  <si>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</si>
  <si>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</si>
  <si>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</si>
  <si>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</si>
  <si>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</si>
  <si>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</si>
  <si>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</si>
  <si>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</si>
  <si>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</si>
  <si>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</si>
  <si>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</si>
  <si>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</si>
  <si>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</si>
  <si>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</si>
  <si>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</si>
  <si>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</si>
  <si>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</si>
  <si>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</si>
  <si>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</si>
  <si>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</si>
  <si>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</si>
  <si>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</si>
  <si>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</si>
  <si>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</si>
  <si>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</si>
  <si>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</si>
  <si>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</si>
  <si>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</si>
  <si>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</si>
  <si>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</si>
  <si>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</si>
  <si>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</si>
  <si>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</si>
  <si>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</si>
  <si>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</si>
  <si>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</si>
  <si>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</si>
  <si>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</si>
  <si>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</si>
  <si>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</si>
  <si>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</si>
  <si>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</si>
  <si>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</si>
  <si>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</si>
  <si>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</si>
  <si>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</si>
  <si>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</si>
  <si>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</si>
  <si>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</si>
  <si>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</si>
  <si>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</si>
  <si>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</si>
  <si>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</si>
  <si>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</si>
  <si>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</si>
  <si>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</si>
  <si>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</si>
  <si>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</si>
  <si>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</si>
  <si>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</si>
  <si>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</si>
  <si>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</si>
  <si>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</si>
  <si>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</si>
  <si>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</si>
  <si>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</si>
  <si>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</si>
  <si>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</si>
  <si>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</si>
  <si>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</si>
  <si>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</si>
  <si>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</si>
  <si>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</si>
  <si>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</si>
  <si>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</si>
  <si>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</si>
  <si>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</si>
  <si>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</si>
  <si>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</si>
  <si>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</si>
  <si>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</si>
  <si>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</si>
  <si>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</si>
  <si>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</si>
  <si>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</si>
  <si>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</si>
  <si>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</si>
  <si>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</si>
  <si>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</si>
  <si>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</si>
  <si>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</si>
  <si>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</si>
  <si>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</si>
  <si>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</si>
  <si>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</si>
  <si>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</si>
  <si>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</si>
  <si>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</si>
  <si>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</si>
  <si>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</si>
  <si>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</si>
  <si>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</si>
  <si>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</si>
  <si>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</si>
  <si>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</si>
  <si>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</si>
  <si>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</si>
  <si>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</si>
  <si>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</si>
  <si>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</si>
  <si>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</si>
  <si>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</si>
  <si>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</si>
  <si>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</si>
  <si>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</si>
  <si>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</si>
  <si>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</si>
  <si>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</si>
  <si>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</si>
  <si>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</si>
  <si>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</si>
  <si>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</si>
  <si>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</si>
  <si>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</si>
  <si>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</si>
  <si>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</si>
  <si>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</si>
  <si>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</si>
  <si>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</si>
  <si>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</si>
  <si>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</si>
  <si>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</si>
  <si>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</si>
  <si>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</si>
  <si>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</si>
  <si>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</si>
  <si>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</si>
  <si>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</si>
  <si>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</si>
  <si>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</si>
  <si>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</si>
  <si>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</si>
  <si>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</si>
  <si>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</si>
  <si>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</si>
  <si>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</si>
  <si>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</si>
  <si>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</si>
  <si>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</si>
  <si>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</si>
  <si>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</si>
  <si>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</si>
  <si>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</si>
  <si>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</si>
  <si>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</si>
  <si>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</si>
  <si>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</si>
  <si>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</si>
  <si>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</si>
  <si>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</si>
  <si>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</si>
  <si>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</si>
  <si>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</si>
  <si>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</si>
  <si>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</si>
  <si>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</si>
  <si>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</si>
  <si>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</si>
  <si>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</si>
  <si>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</si>
  <si>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</si>
  <si>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</si>
  <si>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</si>
  <si>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</si>
  <si>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</si>
  <si>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</si>
  <si>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</si>
  <si>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</si>
  <si>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</si>
  <si>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</si>
  <si>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</si>
  <si>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</si>
  <si>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</si>
  <si>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</si>
  <si>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</si>
  <si>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</si>
  <si>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</si>
  <si>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</si>
  <si>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</si>
  <si>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</si>
  <si>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</si>
  <si>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</si>
  <si>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</si>
  <si>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</si>
  <si>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</si>
  <si>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</si>
  <si>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</si>
  <si>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</si>
  <si>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</si>
  <si>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</si>
  <si>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</si>
  <si>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</si>
  <si>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</si>
  <si>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</si>
  <si>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</si>
  <si>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</si>
  <si>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</si>
  <si>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</si>
  <si>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</si>
  <si>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</si>
  <si>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</si>
  <si>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</si>
  <si>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</si>
  <si>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</si>
  <si>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</si>
  <si>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</si>
  <si>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</si>
  <si>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</si>
  <si>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</si>
  <si>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</si>
  <si>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</si>
  <si>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</si>
  <si>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</si>
  <si>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</si>
  <si>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</si>
  <si>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</si>
  <si>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</si>
  <si>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</si>
  <si>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</si>
  <si>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</si>
  <si>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</si>
  <si>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</si>
  <si>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</si>
  <si>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</si>
  <si>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</si>
  <si>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</si>
  <si>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</si>
  <si>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</si>
  <si>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</si>
  <si>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</si>
  <si>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</si>
  <si>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</si>
  <si>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</si>
  <si>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</si>
  <si>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</si>
  <si>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</si>
  <si>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</si>
  <si>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</si>
  <si>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</si>
  <si>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</si>
  <si>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</si>
  <si>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</si>
  <si>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</si>
  <si>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</si>
  <si>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</si>
  <si>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</si>
  <si>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</si>
  <si>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</si>
  <si>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</si>
  <si>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</si>
  <si>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</si>
  <si>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</si>
  <si>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</si>
  <si>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</si>
  <si>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</si>
  <si>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</si>
  <si>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</si>
  <si>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</si>
  <si>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</si>
  <si>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</si>
  <si>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</si>
  <si>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</si>
  <si>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</si>
  <si>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</si>
  <si>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</si>
  <si>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</si>
  <si>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</si>
  <si>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</si>
  <si>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</si>
  <si>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</si>
  <si>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</si>
  <si>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</si>
  <si>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</si>
  <si>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</si>
  <si>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</si>
  <si>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</si>
  <si>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</si>
  <si>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</si>
  <si>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</si>
  <si>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</si>
  <si>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</si>
  <si>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</si>
  <si>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</si>
  <si>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</si>
  <si>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</si>
  <si>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</si>
  <si>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</si>
  <si>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</si>
  <si>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</si>
  <si>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</si>
  <si>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</si>
  <si>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</si>
  <si>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</si>
  <si>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</si>
  <si>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</si>
  <si>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</si>
  <si>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</si>
  <si>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</si>
  <si>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</si>
  <si>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</si>
  <si>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</si>
  <si>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</si>
  <si>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</si>
  <si>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</si>
  <si>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</si>
  <si>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</si>
  <si>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</si>
  <si>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</si>
  <si>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</si>
  <si>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</si>
  <si>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</si>
  <si>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</si>
  <si>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</si>
  <si>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</si>
  <si>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</si>
  <si>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</si>
  <si>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</si>
  <si>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</si>
  <si>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</si>
  <si>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</si>
  <si>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</si>
  <si>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</si>
  <si>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</si>
  <si>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</si>
  <si>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</si>
  <si>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</si>
  <si>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</si>
  <si>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</si>
  <si>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</si>
  <si>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</si>
  <si>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</si>
  <si>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</si>
  <si>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</si>
  <si>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</si>
  <si>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</si>
  <si>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</si>
  <si>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</si>
  <si>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</si>
  <si>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</si>
  <si>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</si>
  <si>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</si>
  <si>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</si>
  <si>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</si>
  <si>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</si>
  <si>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</si>
  <si>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</si>
  <si>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</si>
  <si>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</si>
  <si>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</si>
  <si>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</si>
  <si>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</si>
  <si>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</si>
  <si>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</si>
  <si>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</si>
  <si>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</si>
  <si>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</si>
  <si>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</si>
  <si>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</si>
  <si>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</si>
  <si>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</si>
  <si>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</si>
  <si>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</si>
  <si>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</si>
  <si>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</si>
  <si>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</si>
  <si>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</si>
  <si>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</si>
  <si>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</si>
  <si>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</si>
  <si>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</si>
  <si>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</si>
  <si>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</si>
  <si>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</si>
  <si>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</si>
  <si>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</si>
  <si>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</si>
  <si>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</si>
  <si>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</si>
  <si>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</si>
  <si>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</si>
  <si>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</si>
  <si>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</si>
  <si>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</si>
  <si>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</si>
  <si>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</si>
  <si>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</si>
  <si>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</si>
  <si>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</si>
  <si>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</si>
  <si>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</si>
  <si>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</si>
  <si>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</si>
  <si>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</si>
  <si>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</si>
  <si>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</si>
  <si>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</si>
  <si>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</si>
  <si>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</si>
  <si>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</si>
  <si>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</si>
  <si>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</si>
  <si>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</si>
  <si>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</si>
  <si>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</si>
  <si>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</si>
  <si>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</si>
  <si>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</si>
  <si>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</si>
  <si>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</si>
  <si>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</si>
  <si>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</si>
  <si>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</si>
  <si>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</si>
  <si>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</si>
  <si>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</si>
  <si>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</si>
  <si>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</si>
  <si>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</si>
  <si>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</si>
  <si>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</si>
  <si>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</si>
  <si>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</si>
  <si>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</si>
  <si>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</si>
  <si>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</si>
  <si>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</si>
  <si>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</si>
  <si>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</si>
  <si>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</si>
  <si>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</si>
  <si>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</si>
  <si>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</si>
  <si>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</si>
  <si>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</si>
  <si>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</si>
  <si>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</si>
  <si>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</si>
  <si>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</si>
  <si>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</si>
  <si>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</si>
  <si>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</si>
  <si>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</si>
  <si>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</si>
  <si>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</si>
  <si>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</si>
  <si>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</si>
  <si>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</si>
  <si>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</si>
  <si>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</si>
  <si>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</si>
  <si>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</si>
  <si>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</si>
  <si>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</si>
  <si>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</si>
  <si>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</si>
  <si>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</si>
  <si>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</si>
  <si>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</si>
  <si>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</si>
  <si>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</si>
  <si>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</si>
  <si>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</si>
  <si>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</si>
  <si>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</si>
  <si>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</si>
  <si>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</si>
  <si>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</si>
  <si>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</si>
  <si>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</si>
  <si>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</si>
  <si>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</si>
  <si>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</si>
  <si>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</si>
  <si>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</si>
  <si>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</si>
  <si>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</si>
  <si>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</si>
  <si>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</si>
  <si>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</si>
  <si>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</si>
  <si>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</si>
  <si>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</si>
  <si>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</si>
  <si>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</si>
  <si>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</si>
  <si>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</si>
  <si>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</si>
  <si>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</si>
  <si>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</si>
  <si>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</si>
  <si>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</si>
  <si>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</si>
  <si>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</si>
  <si>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</si>
  <si>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</si>
  <si>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</si>
  <si>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</si>
  <si>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</si>
  <si>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</si>
  <si>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</si>
  <si>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</si>
  <si>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</si>
  <si>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</si>
  <si>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</si>
  <si>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</si>
  <si>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</si>
  <si>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</si>
  <si>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</si>
  <si>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</si>
  <si>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</si>
  <si>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</si>
  <si>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</si>
  <si>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</si>
  <si>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</si>
  <si>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</si>
  <si>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</si>
  <si>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</si>
  <si>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</si>
  <si>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</si>
  <si>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</si>
  <si>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</si>
  <si>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</si>
  <si>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</si>
  <si>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</si>
  <si>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</si>
  <si>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</si>
  <si>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</si>
  <si>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</si>
  <si>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</si>
  <si>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</si>
  <si>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</si>
  <si>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</si>
  <si>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</si>
  <si>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</si>
  <si>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</si>
  <si>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</si>
  <si>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</si>
  <si>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</si>
  <si>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</si>
  <si>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</si>
  <si>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</si>
  <si>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</si>
  <si>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</si>
  <si>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</si>
  <si>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</si>
  <si>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</si>
  <si>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</si>
  <si>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</si>
  <si>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</si>
  <si>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</si>
  <si>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</si>
  <si>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</si>
  <si>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</si>
  <si>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</si>
  <si>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</si>
  <si>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</si>
  <si>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</si>
  <si>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</si>
  <si>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</si>
  <si>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</si>
  <si>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</si>
  <si>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</si>
  <si>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</si>
  <si>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</si>
  <si>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</si>
  <si>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</si>
  <si>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</si>
  <si>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</si>
  <si>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</si>
  <si>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</si>
  <si>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</si>
  <si>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</si>
  <si>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</si>
  <si>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</si>
  <si>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</si>
  <si>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</si>
  <si>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</si>
  <si>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</si>
  <si>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</si>
  <si>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</si>
  <si>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</si>
  <si>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</si>
  <si>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</si>
  <si>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</si>
  <si>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</si>
  <si>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</si>
  <si>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</si>
  <si>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</si>
  <si>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</si>
  <si>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</si>
  <si>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</si>
  <si>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</si>
  <si>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</si>
  <si>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</si>
  <si>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</si>
  <si>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</si>
  <si>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</si>
  <si>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</si>
  <si>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</si>
  <si>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</si>
  <si>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</si>
  <si>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</si>
  <si>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</si>
  <si>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</si>
  <si>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</si>
  <si>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</si>
  <si>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</si>
  <si>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</si>
  <si>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</si>
  <si>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</si>
  <si>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</si>
  <si>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</si>
  <si>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</si>
  <si>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</si>
  <si>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</si>
  <si>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</si>
  <si>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</si>
  <si>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</si>
  <si>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</si>
  <si>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</si>
  <si>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</si>
  <si>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</si>
  <si>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</si>
  <si>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</si>
  <si>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</si>
  <si>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</si>
  <si>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</si>
  <si>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</si>
  <si>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</si>
  <si>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</si>
  <si>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</si>
  <si>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</si>
  <si>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</si>
  <si>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</si>
  <si>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</si>
  <si>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</si>
  <si>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</si>
  <si>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</si>
  <si>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</si>
  <si>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</si>
  <si>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</si>
  <si>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</si>
  <si>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</si>
  <si>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</si>
  <si>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</si>
  <si>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</si>
  <si>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</si>
  <si>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</si>
  <si>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</si>
  <si>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</si>
  <si>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</si>
  <si>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</si>
  <si>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</si>
  <si>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</si>
  <si>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</si>
  <si>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</si>
  <si>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</si>
  <si>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</si>
  <si>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</si>
  <si>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</si>
  <si>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</si>
  <si>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</si>
  <si>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</si>
  <si>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</si>
  <si>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</si>
  <si>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</si>
  <si>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</si>
  <si>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</si>
  <si>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</si>
  <si>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</si>
  <si>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</si>
  <si>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</si>
  <si>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</si>
  <si>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</si>
  <si>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</si>
  <si>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</si>
  <si>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</si>
  <si>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</si>
  <si>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</si>
  <si>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</si>
  <si>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</si>
  <si>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</si>
  <si>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</si>
  <si>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</si>
  <si>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</si>
  <si>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</si>
  <si>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</si>
  <si>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</si>
  <si>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</si>
  <si>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</si>
  <si>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</si>
  <si>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</si>
  <si>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</si>
  <si>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</si>
  <si>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</si>
  <si>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</si>
  <si>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</si>
  <si>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</si>
  <si>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</si>
  <si>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</si>
  <si>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</si>
  <si>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</si>
  <si>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</si>
  <si>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</si>
  <si>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</si>
  <si>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</si>
  <si>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</si>
  <si>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</si>
  <si>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</si>
  <si>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</si>
  <si>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</si>
  <si>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</si>
  <si>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</si>
  <si>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</si>
  <si>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</si>
  <si>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</si>
  <si>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</si>
  <si>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</si>
  <si>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</si>
  <si>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</si>
  <si>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</si>
  <si>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</si>
  <si>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</si>
  <si>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</si>
  <si>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</si>
  <si>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</si>
  <si>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</si>
  <si>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</si>
  <si>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</si>
  <si>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</si>
  <si>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</si>
  <si>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</si>
  <si>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</si>
  <si>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</si>
  <si>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</si>
  <si>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</si>
  <si>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</si>
  <si>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</si>
  <si>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</si>
  <si>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</si>
  <si>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</si>
  <si>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</si>
  <si>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</si>
  <si>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</si>
  <si>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</si>
  <si>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</si>
  <si>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</si>
  <si>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</si>
  <si>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</si>
  <si>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</si>
  <si>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</si>
  <si>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</si>
  <si>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</si>
  <si>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</si>
  <si>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</si>
  <si>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</si>
  <si>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</si>
  <si>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</si>
  <si>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</si>
  <si>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</si>
  <si>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</si>
  <si>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</si>
  <si>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</si>
  <si>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</si>
  <si>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</si>
  <si>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</si>
  <si>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</si>
  <si>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</si>
  <si>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</si>
  <si>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</si>
  <si>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</si>
  <si>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</si>
  <si>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</si>
  <si>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</si>
  <si>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</si>
  <si>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</si>
  <si>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</si>
  <si>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</si>
  <si>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</si>
  <si>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</si>
  <si>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</si>
  <si>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</si>
  <si>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</si>
  <si>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</si>
  <si>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</si>
  <si>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</si>
  <si>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</si>
  <si>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</si>
  <si>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</si>
  <si>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</si>
  <si>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</si>
  <si>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</si>
  <si>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</si>
  <si>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</si>
  <si>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</si>
  <si>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</si>
  <si>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</si>
  <si>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</si>
  <si>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</si>
  <si>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</si>
  <si>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</si>
  <si>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</si>
  <si>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</si>
  <si>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</si>
  <si>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</si>
  <si>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</si>
  <si>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</si>
  <si>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</si>
  <si>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</si>
  <si>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</si>
  <si>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</si>
  <si>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</si>
  <si>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</si>
  <si>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</si>
  <si>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</si>
  <si>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</si>
  <si>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</si>
  <si>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</si>
  <si>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</si>
  <si>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</si>
  <si>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</si>
  <si>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</si>
  <si>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</si>
  <si>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</si>
  <si>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</si>
  <si>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</si>
  <si>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</si>
  <si>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</si>
  <si>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</si>
  <si>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</si>
  <si>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</si>
  <si>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</si>
  <si>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</si>
  <si>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</si>
  <si>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</si>
  <si>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</si>
  <si>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</si>
  <si>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</si>
  <si>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</si>
  <si>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</si>
  <si>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</si>
  <si>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</si>
  <si>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</si>
  <si>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</si>
  <si>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</si>
  <si>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</si>
  <si>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</si>
  <si>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</si>
  <si>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</si>
  <si>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</si>
  <si>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</si>
  <si>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</si>
  <si>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</si>
  <si>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</si>
  <si>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</si>
  <si>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</si>
  <si>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</si>
  <si>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</si>
  <si>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</si>
  <si>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</si>
  <si>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</si>
  <si>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</si>
  <si>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</si>
  <si>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</si>
  <si>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</si>
  <si>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</si>
  <si>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</si>
  <si>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</si>
  <si>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</si>
  <si>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</si>
  <si>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</si>
  <si>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</si>
  <si>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</si>
  <si>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</si>
  <si>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</si>
  <si>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</si>
  <si>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</si>
  <si>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</si>
  <si>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</si>
  <si>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</si>
  <si>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</si>
  <si>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</si>
  <si>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</si>
  <si>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</si>
  <si>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</si>
  <si>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</si>
  <si>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</si>
  <si>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</si>
  <si>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</si>
  <si>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</si>
  <si>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</si>
  <si>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</si>
  <si>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</si>
  <si>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</si>
  <si>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</si>
  <si>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</si>
  <si>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</si>
  <si>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</si>
  <si>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</si>
  <si>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</si>
  <si>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</si>
  <si>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</si>
  <si>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</si>
  <si>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</si>
  <si>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</si>
  <si>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</si>
  <si>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</si>
  <si>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</si>
  <si>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</si>
  <si>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</si>
  <si>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</si>
  <si>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</si>
  <si>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</si>
  <si>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</si>
  <si>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</si>
  <si>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</si>
  <si>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</si>
  <si>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</si>
  <si>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</si>
  <si>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</si>
  <si>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</si>
  <si>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</si>
  <si>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</si>
  <si>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</si>
  <si>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</si>
  <si>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</si>
  <si>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</si>
  <si>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</si>
  <si>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</si>
  <si>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</si>
  <si>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</si>
  <si>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</si>
  <si>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</si>
  <si>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</si>
  <si>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</si>
  <si>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</si>
  <si>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</si>
  <si>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</si>
  <si>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</si>
  <si>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</si>
  <si>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</si>
  <si>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</si>
  <si>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</si>
  <si>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</si>
  <si>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</si>
  <si>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</si>
  <si>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</si>
  <si>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</si>
  <si>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</si>
  <si>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</si>
  <si>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</si>
  <si>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</si>
  <si>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</si>
  <si>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</si>
  <si>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</si>
  <si>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</si>
  <si>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</si>
  <si>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</si>
  <si>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</si>
  <si>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</si>
  <si>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</si>
  <si>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</si>
  <si>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</si>
  <si>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</si>
  <si>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</si>
  <si>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</si>
  <si>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</si>
  <si>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</si>
  <si>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</si>
  <si>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</si>
  <si>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</si>
  <si>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</si>
  <si>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</si>
  <si>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</si>
  <si>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</si>
  <si>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</si>
  <si>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</si>
  <si>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</si>
  <si>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</si>
  <si>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</si>
  <si>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</si>
  <si>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</si>
  <si>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</si>
  <si>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</si>
  <si>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</si>
  <si>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</si>
  <si>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</si>
  <si>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</si>
  <si>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</si>
  <si>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</si>
  <si>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</si>
  <si>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</si>
  <si>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</si>
  <si>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</si>
  <si>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</si>
  <si>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</si>
  <si>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</si>
  <si>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</si>
  <si>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</si>
  <si>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</si>
  <si>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</si>
  <si>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</si>
  <si>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</si>
  <si>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</si>
  <si>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</si>
  <si>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</si>
  <si>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</si>
  <si>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</si>
  <si>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</si>
  <si>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</si>
  <si>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</si>
  <si>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</si>
  <si>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</si>
  <si>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</si>
  <si>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</si>
  <si>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</si>
  <si>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</si>
  <si>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</si>
  <si>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</si>
  <si>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</si>
  <si>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</si>
  <si>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</si>
  <si>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</si>
  <si>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</si>
  <si>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</si>
  <si>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</si>
  <si>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</si>
  <si>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</si>
  <si>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</si>
  <si>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</si>
  <si>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</si>
  <si>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</si>
  <si>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</si>
  <si>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</si>
  <si>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</si>
  <si>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</si>
  <si>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</si>
  <si>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</si>
  <si>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</si>
  <si>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</si>
  <si>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</si>
  <si>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</si>
  <si>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</si>
  <si>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</si>
  <si>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</si>
  <si>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</si>
  <si>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</si>
  <si>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</si>
  <si>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</si>
  <si>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</si>
  <si>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</si>
  <si>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</si>
  <si>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</si>
  <si>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</si>
  <si>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</si>
  <si>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</si>
  <si>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</si>
  <si>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</si>
  <si>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</si>
  <si>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</si>
  <si>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</si>
  <si>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</si>
  <si>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</si>
  <si>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</si>
  <si>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</si>
  <si>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</si>
  <si>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</si>
  <si>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</si>
  <si>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</si>
  <si>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</si>
  <si>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</si>
  <si>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</si>
  <si>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</si>
  <si>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</si>
  <si>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</si>
  <si>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</si>
  <si>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</si>
  <si>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</si>
  <si>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</si>
  <si>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</si>
  <si>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</si>
  <si>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</si>
  <si>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</si>
  <si>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</si>
  <si>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</si>
  <si>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</si>
  <si>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</si>
  <si>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</si>
  <si>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</si>
  <si>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</si>
  <si>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</si>
  <si>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</si>
  <si>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</si>
  <si>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</si>
  <si>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</si>
  <si>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</si>
  <si>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</si>
  <si>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</si>
  <si>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</si>
  <si>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</si>
  <si>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</si>
  <si>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</si>
  <si>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</si>
  <si>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</si>
  <si>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</si>
  <si>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</si>
  <si>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</si>
  <si>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</si>
  <si>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</si>
  <si>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</si>
  <si>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</si>
  <si>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</si>
  <si>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</si>
  <si>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</si>
  <si>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</si>
  <si>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</si>
  <si>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</si>
  <si>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</si>
  <si>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</si>
  <si>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</si>
  <si>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</si>
  <si>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</si>
  <si>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</si>
  <si>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</si>
  <si>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</si>
  <si>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</si>
  <si>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</si>
  <si>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</si>
  <si>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</si>
  <si>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</si>
  <si>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</si>
  <si>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</si>
  <si>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</si>
  <si>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</si>
  <si>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</si>
  <si>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</si>
  <si>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</si>
  <si>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</si>
  <si>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</si>
  <si>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</si>
  <si>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</si>
  <si>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</si>
  <si>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</si>
  <si>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</si>
  <si>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</si>
  <si>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</si>
  <si>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</si>
  <si>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</si>
  <si>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</si>
  <si>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</si>
  <si>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</si>
  <si>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</si>
  <si>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</si>
  <si>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</si>
  <si>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</si>
  <si>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</si>
  <si>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</si>
  <si>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</si>
  <si>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</si>
  <si>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</si>
  <si>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</si>
  <si>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</si>
  <si>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</si>
  <si>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</si>
  <si>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</si>
  <si>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</si>
  <si>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</si>
  <si>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</si>
  <si>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</si>
  <si>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</si>
  <si>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</si>
  <si>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</si>
  <si>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</si>
  <si>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</si>
  <si>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</si>
  <si>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</si>
  <si>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</si>
  <si>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</si>
  <si>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</si>
  <si>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</si>
  <si>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</si>
  <si>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</si>
  <si>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</si>
  <si>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</si>
  <si>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</si>
  <si>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</si>
  <si>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</si>
  <si>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</si>
  <si>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</si>
  <si>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</si>
  <si>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</si>
  <si>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</si>
  <si>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</si>
  <si>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</si>
  <si>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</si>
  <si>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</si>
  <si>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</si>
  <si>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</si>
  <si>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</si>
  <si>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</si>
  <si>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</si>
  <si>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</si>
  <si>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</si>
  <si>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</si>
  <si>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</si>
  <si>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</si>
  <si>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</si>
  <si>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</si>
  <si>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</si>
  <si>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</si>
  <si>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</si>
  <si>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</si>
  <si>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</si>
  <si>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</si>
  <si>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</si>
  <si>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</si>
  <si>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</si>
  <si>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</si>
  <si>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</si>
  <si>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</si>
  <si>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</si>
  <si>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</si>
  <si>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</si>
  <si>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</si>
  <si>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</si>
  <si>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</si>
  <si>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</si>
  <si>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</si>
  <si>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</si>
  <si>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</si>
  <si>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</si>
  <si>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</si>
  <si>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</si>
  <si>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</si>
  <si>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</si>
  <si>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</si>
  <si>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</si>
  <si>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</si>
  <si>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</si>
  <si>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</si>
  <si>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</si>
  <si>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</si>
  <si>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</si>
  <si>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</si>
  <si>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</si>
  <si>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</si>
  <si>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</si>
  <si>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</si>
  <si>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</si>
  <si>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</si>
  <si>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</si>
  <si>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</si>
  <si>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</si>
  <si>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</si>
  <si>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</si>
  <si>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</si>
  <si>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</si>
  <si>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</si>
  <si>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</si>
  <si>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</si>
  <si>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</si>
  <si>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</si>
  <si>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</si>
  <si>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</si>
  <si>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</si>
  <si>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</si>
  <si>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</si>
  <si>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</si>
  <si>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</si>
  <si>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</si>
  <si>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</si>
  <si>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</si>
  <si>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</si>
  <si>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</si>
  <si>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</si>
  <si>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</si>
  <si>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</si>
  <si>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</si>
  <si>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</si>
  <si>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</si>
  <si>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</si>
  <si>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</si>
  <si>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</si>
  <si>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</si>
  <si>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</si>
  <si>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</si>
  <si>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</si>
  <si>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</si>
  <si>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</si>
  <si>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</si>
  <si>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</si>
  <si>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</si>
  <si>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</si>
  <si>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</si>
  <si>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</si>
  <si>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</si>
  <si>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</si>
  <si>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</si>
  <si>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</si>
  <si>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</si>
  <si>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</si>
  <si>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</si>
  <si>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</si>
  <si>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</si>
  <si>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</si>
  <si>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</si>
  <si>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</si>
  <si>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</si>
  <si>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</si>
  <si>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</si>
  <si>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</si>
  <si>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</si>
  <si>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</si>
  <si>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</si>
  <si>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</si>
  <si>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</si>
  <si>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</si>
  <si>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</si>
  <si>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</si>
  <si>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</si>
  <si>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</si>
  <si>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</si>
  <si>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</si>
  <si>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</si>
  <si>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</si>
  <si>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</si>
  <si>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</si>
  <si>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</si>
  <si>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</si>
  <si>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</si>
  <si>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</si>
  <si>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</si>
  <si>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</si>
  <si>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</si>
  <si>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</si>
  <si>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</si>
  <si>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</si>
  <si>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</si>
  <si>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</si>
  <si>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</si>
  <si>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</si>
  <si>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</si>
  <si>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</si>
  <si>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</si>
  <si>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</si>
  <si>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</si>
  <si>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</si>
  <si>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</si>
  <si>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</si>
  <si>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</si>
  <si>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</si>
  <si>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</si>
  <si>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</si>
  <si>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</si>
  <si>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</si>
  <si>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</si>
  <si>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</si>
  <si>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</si>
  <si>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</si>
  <si>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</si>
  <si>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</si>
  <si>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</si>
  <si>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</si>
  <si>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</si>
  <si>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</si>
  <si>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</si>
  <si>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</si>
  <si>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</si>
  <si>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</si>
  <si>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</si>
  <si>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</si>
  <si>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</si>
  <si>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</si>
  <si>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</si>
  <si>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</si>
  <si>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</si>
  <si>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</si>
  <si>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</si>
  <si>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</si>
  <si>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</si>
  <si>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</si>
  <si>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</si>
  <si>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</si>
  <si>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</si>
  <si>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</si>
  <si>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</si>
  <si>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</si>
  <si>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</si>
  <si>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</si>
  <si>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</si>
  <si>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</si>
  <si>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</si>
  <si>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</si>
  <si>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</si>
  <si>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</si>
  <si>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</si>
  <si>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</si>
  <si>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</si>
  <si>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</si>
  <si>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</si>
  <si>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</si>
  <si>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</si>
  <si>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</si>
  <si>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</si>
  <si>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</si>
  <si>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</si>
  <si>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</si>
  <si>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</si>
  <si>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</si>
  <si>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</si>
  <si>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</si>
  <si>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</si>
  <si>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</si>
  <si>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</si>
  <si>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</si>
  <si>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</si>
  <si>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</si>
  <si>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</si>
  <si>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</si>
  <si>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</si>
  <si>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</si>
  <si>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</si>
  <si>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</si>
  <si>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</si>
  <si>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</si>
  <si>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</si>
  <si>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</si>
  <si>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</si>
  <si>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</si>
  <si>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</si>
  <si>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</si>
  <si>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</si>
  <si>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</si>
  <si>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</si>
  <si>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</si>
  <si>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</si>
  <si>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</si>
  <si>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</si>
  <si>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</si>
  <si>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</si>
  <si>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</si>
  <si>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</si>
  <si>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</si>
  <si>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</si>
  <si>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</si>
  <si>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</si>
  <si>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</si>
  <si>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</si>
  <si>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</si>
  <si>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</si>
  <si>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</si>
  <si>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</si>
  <si>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</si>
  <si>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</si>
  <si>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</si>
  <si>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</si>
  <si>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</si>
  <si>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</si>
  <si>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</si>
  <si>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</si>
  <si>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</si>
  <si>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</si>
  <si>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</si>
  <si>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</si>
  <si>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</si>
  <si>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</si>
  <si>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</si>
  <si>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</si>
  <si>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</si>
  <si>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</si>
  <si>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</si>
  <si>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</si>
  <si>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</si>
  <si>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</si>
  <si>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</si>
  <si>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</si>
  <si>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</si>
  <si>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</si>
  <si>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</si>
  <si>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</si>
  <si>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</si>
  <si>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</si>
  <si>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</si>
  <si>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</si>
  <si>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</si>
  <si>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</si>
  <si>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</si>
  <si>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</si>
  <si>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</si>
  <si>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</si>
  <si>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</si>
  <si>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</si>
  <si>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</si>
  <si>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</si>
  <si>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</si>
  <si>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</si>
  <si>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</si>
  <si>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</si>
  <si>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</si>
  <si>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</si>
  <si>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</si>
  <si>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</si>
  <si>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</si>
  <si>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</si>
  <si>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</si>
  <si>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</si>
  <si>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</si>
  <si>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</si>
  <si>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</si>
  <si>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</si>
  <si>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</si>
  <si>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</si>
  <si>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</si>
  <si>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</si>
  <si>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</si>
  <si>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</si>
  <si>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</si>
  <si>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</si>
  <si>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</si>
  <si>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</si>
  <si>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</si>
  <si>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</si>
  <si>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</si>
  <si>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</si>
  <si>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</si>
  <si>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</si>
  <si>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</si>
  <si>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</si>
  <si>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</si>
  <si>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</si>
  <si>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</si>
  <si>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</si>
  <si>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</si>
  <si>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</si>
  <si>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</si>
  <si>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</si>
  <si>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</si>
  <si>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</si>
  <si>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</si>
  <si>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</si>
  <si>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</si>
  <si>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</si>
  <si>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</si>
  <si>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</si>
  <si>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</si>
  <si>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</si>
  <si>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</si>
  <si>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</si>
  <si>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</si>
  <si>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</si>
  <si>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</si>
  <si>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</si>
  <si>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</si>
  <si>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</si>
  <si>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</si>
  <si>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</si>
  <si>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</si>
  <si>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</si>
  <si>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</si>
  <si>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</si>
  <si>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</si>
  <si>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</si>
  <si>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</si>
  <si>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</si>
  <si>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</si>
  <si>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</si>
  <si>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</si>
  <si>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</si>
  <si>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</si>
  <si>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</si>
  <si>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</si>
  <si>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</si>
  <si>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</si>
  <si>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</si>
  <si>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</si>
  <si>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</si>
  <si>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</si>
  <si>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</si>
  <si>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</si>
  <si>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</si>
  <si>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</si>
  <si>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</si>
  <si>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</si>
  <si>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</si>
  <si>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</si>
  <si>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</si>
  <si>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</si>
  <si>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</si>
  <si>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</si>
  <si>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</si>
  <si>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</si>
  <si>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</si>
  <si>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</si>
  <si>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</si>
  <si>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</si>
  <si>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</si>
  <si>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</si>
  <si>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</si>
  <si>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</si>
  <si>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</si>
  <si>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</si>
  <si>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</si>
  <si>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</si>
  <si>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</si>
  <si>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</si>
  <si>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</si>
  <si>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</si>
  <si>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</si>
  <si>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</si>
  <si>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</si>
  <si>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</si>
  <si>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</si>
  <si>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</si>
  <si>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</si>
  <si>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</si>
  <si>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</si>
  <si>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</si>
  <si>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</si>
  <si>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</si>
  <si>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</si>
  <si>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</si>
  <si>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</si>
  <si>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</si>
  <si>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</si>
  <si>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</si>
  <si>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</si>
  <si>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</si>
  <si>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</si>
  <si>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</si>
  <si>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</si>
  <si>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</si>
  <si>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</si>
  <si>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</si>
  <si>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</si>
  <si>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</si>
  <si>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</si>
  <si>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</si>
  <si>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</si>
  <si>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</si>
  <si>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</si>
  <si>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</si>
  <si>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</si>
  <si>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</si>
  <si>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</si>
  <si>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</si>
  <si>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</si>
  <si>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</si>
  <si>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</si>
  <si>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</si>
  <si>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</si>
  <si>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</si>
  <si>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</si>
  <si>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</si>
  <si>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</si>
  <si>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</si>
  <si>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</si>
  <si>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</si>
  <si>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</si>
  <si>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</si>
  <si>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</si>
  <si>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</si>
  <si>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</si>
  <si>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</si>
  <si>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</si>
  <si>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</si>
  <si>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</si>
  <si>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</si>
  <si>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</si>
  <si>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</si>
  <si>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</si>
  <si>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</si>
  <si>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</si>
  <si>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</si>
  <si>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</si>
  <si>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</si>
  <si>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</si>
  <si>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</si>
  <si>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</si>
  <si>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</si>
  <si>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</si>
  <si>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</si>
  <si>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</si>
  <si>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</si>
  <si>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</si>
  <si>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</si>
  <si>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</si>
  <si>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</si>
  <si>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</si>
  <si>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</si>
  <si>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</si>
  <si>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</si>
  <si>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</si>
  <si>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</si>
  <si>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</si>
  <si>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</si>
  <si>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</si>
  <si>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</si>
  <si>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</si>
  <si>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</si>
  <si>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</si>
  <si>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</si>
  <si>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</si>
  <si>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</si>
  <si>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</si>
  <si>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</si>
  <si>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</si>
  <si>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</si>
  <si>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</si>
  <si>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</si>
  <si>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</si>
  <si>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</si>
  <si>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</si>
  <si>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</si>
  <si>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</si>
  <si>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</si>
  <si>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</si>
  <si>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</si>
  <si>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</si>
  <si>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</si>
  <si>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</si>
  <si>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</si>
  <si>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</si>
  <si>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</si>
  <si>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</si>
  <si>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</si>
  <si>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</si>
  <si>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</si>
  <si>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</si>
  <si>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</si>
  <si>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</si>
  <si>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</si>
  <si>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</si>
  <si>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</si>
  <si>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</si>
  <si>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</si>
  <si>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</si>
  <si>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</si>
  <si>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</si>
  <si>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</si>
  <si>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</si>
  <si>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</si>
  <si>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</si>
  <si>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</si>
  <si>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</si>
  <si>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</si>
  <si>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</si>
  <si>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</si>
  <si>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</si>
  <si>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</si>
  <si>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</si>
  <si>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</si>
  <si>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</si>
  <si>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</si>
  <si>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</si>
  <si>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</si>
  <si>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</si>
  <si>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</si>
  <si>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</si>
  <si>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</si>
  <si>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</si>
  <si>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</si>
  <si>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</si>
  <si>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</si>
  <si>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</si>
  <si>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</si>
  <si>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</si>
  <si>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</si>
  <si>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</si>
  <si>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</si>
  <si>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</si>
  <si>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</si>
  <si>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</si>
  <si>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</si>
  <si>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</si>
  <si>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</si>
  <si>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</si>
  <si>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</si>
  <si>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</si>
  <si>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</si>
  <si>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</si>
  <si>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</si>
  <si>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</si>
  <si>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</si>
  <si>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</si>
  <si>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</si>
  <si>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</si>
  <si>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</si>
  <si>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</si>
  <si>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</si>
  <si>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</si>
  <si>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</si>
  <si>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</si>
  <si>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</si>
  <si>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</si>
  <si>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</si>
  <si>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</si>
  <si>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</si>
  <si>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</si>
  <si>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</si>
  <si>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</si>
  <si>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</si>
  <si>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</si>
  <si>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</si>
  <si>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</si>
  <si>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</si>
  <si>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</si>
  <si>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</si>
  <si>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</si>
  <si>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</si>
  <si>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</si>
  <si>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</si>
  <si>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</si>
  <si>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</si>
  <si>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</si>
  <si>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</si>
  <si>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</si>
  <si>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</si>
  <si>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</si>
  <si>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</si>
  <si>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</si>
  <si>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</si>
  <si>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</si>
  <si>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</si>
  <si>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</si>
  <si>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</si>
  <si>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</si>
  <si>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</si>
  <si>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</si>
  <si>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</si>
  <si>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</si>
  <si>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</si>
  <si>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</si>
  <si>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</si>
  <si>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</si>
  <si>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</si>
  <si>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</si>
  <si>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</si>
  <si>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</si>
  <si>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</si>
  <si>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</si>
  <si>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</si>
  <si>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</si>
  <si>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</si>
  <si>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</si>
  <si>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</si>
  <si>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</si>
  <si>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</si>
  <si>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</si>
  <si>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</si>
  <si>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</si>
  <si>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</si>
  <si>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</si>
  <si>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</si>
  <si>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</si>
  <si>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</si>
  <si>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</si>
  <si>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</si>
  <si>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</si>
  <si>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</si>
  <si>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</si>
  <si>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</si>
  <si>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</si>
  <si>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</si>
  <si>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</si>
  <si>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</si>
  <si>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</si>
  <si>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</si>
  <si>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</si>
  <si>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</si>
  <si>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</si>
  <si>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</si>
  <si>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</si>
  <si>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</si>
  <si>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</si>
  <si>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</si>
  <si>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</si>
  <si>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</si>
  <si>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</si>
  <si>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</si>
  <si>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</si>
  <si>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</si>
  <si>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</si>
  <si>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</si>
  <si>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</si>
  <si>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</si>
  <si>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</si>
  <si>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</si>
  <si>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</si>
  <si>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</si>
  <si>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</si>
  <si>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</si>
  <si>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</si>
  <si>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</si>
  <si>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</si>
  <si>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</si>
  <si>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</si>
  <si>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</si>
  <si>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</si>
  <si>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</si>
  <si>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</si>
  <si>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</si>
  <si>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</si>
  <si>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</si>
  <si>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</si>
  <si>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</si>
  <si>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</si>
  <si>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</si>
  <si>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</si>
  <si>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</si>
  <si>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</si>
  <si>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</si>
  <si>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</si>
  <si>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</si>
  <si>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</si>
  <si>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</si>
  <si>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</si>
  <si>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</si>
  <si>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</si>
  <si>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</si>
  <si>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</si>
  <si>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</si>
  <si>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</si>
  <si>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</si>
  <si>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</si>
  <si>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</si>
  <si>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</si>
  <si>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</si>
  <si>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</si>
  <si>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</si>
  <si>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</si>
  <si>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</si>
  <si>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</si>
  <si>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</si>
  <si>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</si>
  <si>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</si>
  <si>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</si>
  <si>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</si>
  <si>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</si>
  <si>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</si>
  <si>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</si>
  <si>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</si>
  <si>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</si>
  <si>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</si>
  <si>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</si>
  <si>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</si>
  <si>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</si>
  <si>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</si>
  <si>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</si>
  <si>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</si>
  <si>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</si>
  <si>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</si>
  <si>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</si>
  <si>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</si>
  <si>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</si>
  <si>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</si>
  <si>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</si>
  <si>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</si>
  <si>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</si>
  <si>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</si>
  <si>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</si>
  <si>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</si>
  <si>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</si>
  <si>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</si>
  <si>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</si>
  <si>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</si>
  <si>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</si>
  <si>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</si>
  <si>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</si>
  <si>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</si>
  <si>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</si>
  <si>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</si>
  <si>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</si>
  <si>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</si>
  <si>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</si>
  <si>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</si>
  <si>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</si>
  <si>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</si>
  <si>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</si>
  <si>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</si>
  <si>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</si>
  <si>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</si>
  <si>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</si>
  <si>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</si>
  <si>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</si>
  <si>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</si>
  <si>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</si>
  <si>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</si>
  <si>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</si>
  <si>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</si>
  <si>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</si>
  <si>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</si>
  <si>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</si>
  <si>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</si>
  <si>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</si>
  <si>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</si>
  <si>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</si>
  <si>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</si>
  <si>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</si>
  <si>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</si>
  <si>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</si>
  <si>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</si>
  <si>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</si>
  <si>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</si>
  <si>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</si>
  <si>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</si>
  <si>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</si>
  <si>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</si>
  <si>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</si>
  <si>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</si>
  <si>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</si>
  <si>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</si>
  <si>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</si>
  <si>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</si>
  <si>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</si>
  <si>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</si>
  <si>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</si>
  <si>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</si>
  <si>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</si>
  <si>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</si>
  <si>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</si>
  <si>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</si>
  <si>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</si>
  <si>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</si>
  <si>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</si>
  <si>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</si>
  <si>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</si>
  <si>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</si>
  <si>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</si>
  <si>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</si>
  <si>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</si>
  <si>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</si>
  <si>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</si>
  <si>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</si>
  <si>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</si>
  <si>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</si>
  <si>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</si>
  <si>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</si>
  <si>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</si>
  <si>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</si>
  <si>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</si>
  <si>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</si>
  <si>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</si>
  <si>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</si>
  <si>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</si>
  <si>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</si>
  <si>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</si>
  <si>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</si>
  <si>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</si>
  <si>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</si>
  <si>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</si>
  <si>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</si>
  <si>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</si>
  <si>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</si>
  <si>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</si>
  <si>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</si>
  <si>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</si>
  <si>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</si>
  <si>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</si>
  <si>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</si>
  <si>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</si>
  <si>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</si>
  <si>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</si>
  <si>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</si>
  <si>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</si>
  <si>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</si>
  <si>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</si>
  <si>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</si>
  <si>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</si>
  <si>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</si>
  <si>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</si>
  <si>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</si>
  <si>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</si>
  <si>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</si>
  <si>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</si>
  <si>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</si>
  <si>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</si>
  <si>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</si>
  <si>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</si>
  <si>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</si>
  <si>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</si>
  <si>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</si>
  <si>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</si>
  <si>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</si>
  <si>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</si>
  <si>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</si>
  <si>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</si>
  <si>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</si>
  <si>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</si>
  <si>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</si>
  <si>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</si>
  <si>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</si>
  <si>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</si>
  <si>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</si>
  <si>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</si>
  <si>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</si>
  <si>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</si>
  <si>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</si>
  <si>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</si>
  <si>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</si>
  <si>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</si>
  <si>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</si>
  <si>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</si>
  <si>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</si>
  <si>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</si>
  <si>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</si>
  <si>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</si>
  <si>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</si>
  <si>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</si>
  <si>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</si>
  <si>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</si>
  <si>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</si>
  <si>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</si>
  <si>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</si>
  <si>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</si>
  <si>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</si>
  <si>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</si>
  <si>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</si>
  <si>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</si>
  <si>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</si>
  <si>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</si>
  <si>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</si>
  <si>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</si>
  <si>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</si>
  <si>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</si>
  <si>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</si>
  <si>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</si>
  <si>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</si>
  <si>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</si>
  <si>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</si>
  <si>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</si>
  <si>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</si>
  <si>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</si>
  <si>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</si>
  <si>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</si>
  <si>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</si>
  <si>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</si>
  <si>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</si>
  <si>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</si>
  <si>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</si>
  <si>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</si>
  <si>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</si>
  <si>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</si>
  <si>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</si>
  <si>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</si>
  <si>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</si>
  <si>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</si>
  <si>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</si>
  <si>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</si>
  <si>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</si>
  <si>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</si>
  <si>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</si>
  <si>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</si>
  <si>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</si>
  <si>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</si>
  <si>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</si>
  <si>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</si>
  <si>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</si>
  <si>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</si>
  <si>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</si>
  <si>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</si>
  <si>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</si>
  <si>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</si>
  <si>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</si>
  <si>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</si>
  <si>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</si>
  <si>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</si>
  <si>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</si>
  <si>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</si>
  <si>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</si>
  <si>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</si>
  <si>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</si>
  <si>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</si>
  <si>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</si>
  <si>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</si>
  <si>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</si>
  <si>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</si>
  <si>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</si>
  <si>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</si>
  <si>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</si>
  <si>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</si>
  <si>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</si>
  <si>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</si>
  <si>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</si>
  <si>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</si>
  <si>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</si>
  <si>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</si>
  <si>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</si>
  <si>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</si>
  <si>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</si>
  <si>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</si>
  <si>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</si>
  <si>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</si>
  <si>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</si>
  <si>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</si>
  <si>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</si>
  <si>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</si>
  <si>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</si>
  <si>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</si>
  <si>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</si>
  <si>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</si>
  <si>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</si>
  <si>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</si>
  <si>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</si>
  <si>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</si>
  <si>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</si>
  <si>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</si>
  <si>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</si>
  <si>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</si>
  <si>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</si>
  <si>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</si>
  <si>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</si>
  <si>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</si>
  <si>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</si>
  <si>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</si>
  <si>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</si>
  <si>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</si>
  <si>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</si>
  <si>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</si>
  <si>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</si>
  <si>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</si>
  <si>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</si>
  <si>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</si>
  <si>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</si>
  <si>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</si>
  <si>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</si>
  <si>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</si>
  <si>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</si>
  <si>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</si>
  <si>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</si>
  <si>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</si>
  <si>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</si>
  <si>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</si>
  <si>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</si>
  <si>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</si>
  <si>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</si>
  <si>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</si>
  <si>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</si>
  <si>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</si>
  <si>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</si>
  <si>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</si>
  <si>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</si>
  <si>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</si>
  <si>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</si>
  <si>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</si>
  <si>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</si>
  <si>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</si>
  <si>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</si>
  <si>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</si>
  <si>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</si>
  <si>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</si>
  <si>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</si>
  <si>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</si>
  <si>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</si>
  <si>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</si>
  <si>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</si>
  <si>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</si>
  <si>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</si>
  <si>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</si>
  <si>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</si>
  <si>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</si>
  <si>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</si>
  <si>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</si>
  <si>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</si>
  <si>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</si>
  <si>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</si>
  <si>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</si>
  <si>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</si>
  <si>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</si>
  <si>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</si>
  <si>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</si>
  <si>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</si>
  <si>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</si>
  <si>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</si>
  <si>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</si>
  <si>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</si>
  <si>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</si>
  <si>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</si>
  <si>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</si>
  <si>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</si>
  <si>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</si>
  <si>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</si>
  <si>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</si>
  <si>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</si>
  <si>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</si>
  <si>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</si>
  <si>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</si>
  <si>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</si>
  <si>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</si>
  <si>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</si>
  <si>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</si>
  <si>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</si>
  <si>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</si>
  <si>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</si>
  <si>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</si>
  <si>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</si>
  <si>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</si>
  <si>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</si>
  <si>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</si>
  <si>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</si>
  <si>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</si>
  <si>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</si>
  <si>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</si>
  <si>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</si>
  <si>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</si>
  <si>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</si>
  <si>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</si>
  <si>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</si>
  <si>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</si>
  <si>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</si>
  <si>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</si>
  <si>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</si>
  <si>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</si>
  <si>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</si>
  <si>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</si>
  <si>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</si>
  <si>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</si>
  <si>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</si>
  <si>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</si>
  <si>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</si>
  <si>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</si>
  <si>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</si>
  <si>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</si>
  <si>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</si>
  <si>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</si>
  <si>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</si>
  <si>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</si>
  <si>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</si>
  <si>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</si>
  <si>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</si>
  <si>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</si>
  <si>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</si>
  <si>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</si>
  <si>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</si>
  <si>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</si>
  <si>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</si>
  <si>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</si>
  <si>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</si>
  <si>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</si>
  <si>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</si>
  <si>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</si>
  <si>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</si>
  <si>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</si>
  <si>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</si>
  <si>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</si>
  <si>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</si>
  <si>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</si>
  <si>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</si>
  <si>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</si>
  <si>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</si>
  <si>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</si>
  <si>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</si>
  <si>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</si>
  <si>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</si>
  <si>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</si>
  <si>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</si>
  <si>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</si>
  <si>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</si>
  <si>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</si>
  <si>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</si>
  <si>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</si>
  <si>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</si>
  <si>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</si>
  <si>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</si>
  <si>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</si>
  <si>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</si>
  <si>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</si>
  <si>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</si>
  <si>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</si>
  <si>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</si>
  <si>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</si>
  <si>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</si>
  <si>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</si>
  <si>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</si>
  <si>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</si>
  <si>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</si>
  <si>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</si>
  <si>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</si>
  <si>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</si>
  <si>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</si>
  <si>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</si>
  <si>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</si>
  <si>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</si>
  <si>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</si>
  <si>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</si>
  <si>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</si>
  <si>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</si>
  <si>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</si>
  <si>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</si>
  <si>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</si>
  <si>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</si>
  <si>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</si>
  <si>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</si>
  <si>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</si>
  <si>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</si>
  <si>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</si>
  <si>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</si>
  <si>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</si>
  <si>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</si>
  <si>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</si>
  <si>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</si>
  <si>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</si>
  <si>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</si>
  <si>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</si>
  <si>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</si>
  <si>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</si>
  <si>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</si>
  <si>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</si>
  <si>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</si>
  <si>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</si>
  <si>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</si>
  <si>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</si>
  <si>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</si>
  <si>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</si>
  <si>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</si>
  <si>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</si>
  <si>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</si>
  <si>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</si>
  <si>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</si>
  <si>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</si>
  <si>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</si>
  <si>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</si>
  <si>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</si>
  <si>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</si>
  <si>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</si>
  <si>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</si>
  <si>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</si>
  <si>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</si>
  <si>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</si>
  <si>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</si>
  <si>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</si>
  <si>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</si>
  <si>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</si>
  <si>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</si>
  <si>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</si>
  <si>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</si>
  <si>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</si>
  <si>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</si>
  <si>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</si>
  <si>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</si>
  <si>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</si>
  <si>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</si>
  <si>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</si>
  <si>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</si>
  <si>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</si>
  <si>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</si>
  <si>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</si>
  <si>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</si>
  <si>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</si>
  <si>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</si>
  <si>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</si>
  <si>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</si>
  <si>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</si>
  <si>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</si>
  <si>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</si>
  <si>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</si>
  <si>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</si>
  <si>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</si>
  <si>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</si>
  <si>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</si>
  <si>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</si>
  <si>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</si>
  <si>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</si>
  <si>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</si>
  <si>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</si>
  <si>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</si>
  <si>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</si>
  <si>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</si>
  <si>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</si>
  <si>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</si>
  <si>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</si>
  <si>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</si>
  <si>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</si>
  <si>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</si>
  <si>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</si>
  <si>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</si>
  <si>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</si>
  <si>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</si>
  <si>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</si>
  <si>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</si>
  <si>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</si>
  <si>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</si>
  <si>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</si>
  <si>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</si>
  <si>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</si>
  <si>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</si>
  <si>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</si>
  <si>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</si>
  <si>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</si>
  <si>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</si>
  <si>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</si>
  <si>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</si>
  <si>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</si>
  <si>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</si>
  <si>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</si>
  <si>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</si>
  <si>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</si>
  <si>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</si>
  <si>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</si>
  <si>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</si>
  <si>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</si>
  <si>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</si>
  <si>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</si>
  <si>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</si>
  <si>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</si>
  <si>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</si>
  <si>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</si>
  <si>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</si>
  <si>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</si>
  <si>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</si>
  <si>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</si>
  <si>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</si>
  <si>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</si>
  <si>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</si>
  <si>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</si>
  <si>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</si>
  <si>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</si>
  <si>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</si>
  <si>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</si>
  <si>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</si>
  <si>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</si>
  <si>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</si>
  <si>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</si>
  <si>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</si>
  <si>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</si>
  <si>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</si>
  <si>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</si>
  <si>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</si>
  <si>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</si>
  <si>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</si>
  <si>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</si>
  <si>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</si>
  <si>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</si>
  <si>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</si>
  <si>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</si>
  <si>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</si>
  <si>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</si>
  <si>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</si>
  <si>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</si>
  <si>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</si>
  <si>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</si>
  <si>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</si>
  <si>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</si>
  <si>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</si>
  <si>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</si>
  <si>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</si>
  <si>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</si>
  <si>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</si>
  <si>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</si>
  <si>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</si>
  <si>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</si>
  <si>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</si>
  <si>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</si>
  <si>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</si>
  <si>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</si>
  <si>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</si>
  <si>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</si>
  <si>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</si>
  <si>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</si>
  <si>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</si>
  <si>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</si>
  <si>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</si>
  <si>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</si>
  <si>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</si>
  <si>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</si>
  <si>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</si>
  <si>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</si>
  <si>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</si>
  <si>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</si>
  <si>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</si>
  <si>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</si>
  <si>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</si>
  <si>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</si>
  <si>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</si>
  <si>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</si>
  <si>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</si>
  <si>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</si>
  <si>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</si>
  <si>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</si>
  <si>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</si>
  <si>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</si>
  <si>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</si>
  <si>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</si>
  <si>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</si>
  <si>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</si>
  <si>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</si>
  <si>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</si>
  <si>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</si>
  <si>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</si>
  <si>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</si>
  <si>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</si>
  <si>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</si>
  <si>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</si>
  <si>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</si>
  <si>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</si>
  <si>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</si>
  <si>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</si>
  <si>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</si>
  <si>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</si>
  <si>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</si>
  <si>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</si>
  <si>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</si>
  <si>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</si>
  <si>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</si>
  <si>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</si>
  <si>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</si>
  <si>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</si>
  <si>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</si>
  <si>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</si>
  <si>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</si>
  <si>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</si>
  <si>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</si>
  <si>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</si>
  <si>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</si>
  <si>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</si>
  <si>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</si>
  <si>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</si>
  <si>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</si>
  <si>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</si>
  <si>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</si>
  <si>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</si>
  <si>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</si>
  <si>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</si>
  <si>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</si>
  <si>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</si>
  <si>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</si>
  <si>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</si>
  <si>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</si>
  <si>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</si>
  <si>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</si>
  <si>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</si>
  <si>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</si>
  <si>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</si>
  <si>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</si>
  <si>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</si>
  <si>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</si>
  <si>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</si>
  <si>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</si>
  <si>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</si>
  <si>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</si>
  <si>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</si>
  <si>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</si>
  <si>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</si>
  <si>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</si>
  <si>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</si>
  <si>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</si>
  <si>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</si>
  <si>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</si>
  <si>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</si>
  <si>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</si>
  <si>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</si>
  <si>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</si>
  <si>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</si>
  <si>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</si>
  <si>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</si>
  <si>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</si>
  <si>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</si>
  <si>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</si>
  <si>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</si>
  <si>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</si>
  <si>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</si>
  <si>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</si>
  <si>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</si>
  <si>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</si>
  <si>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</si>
  <si>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</si>
  <si>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</si>
  <si>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</si>
  <si>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</si>
  <si>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</si>
  <si>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</si>
  <si>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</si>
  <si>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</si>
  <si>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</si>
  <si>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</si>
  <si>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</si>
  <si>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</si>
  <si>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</si>
  <si>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</si>
  <si>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</si>
  <si>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</si>
  <si>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</si>
  <si>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</si>
  <si>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</si>
  <si>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</si>
  <si>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</si>
  <si>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</si>
  <si>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</si>
  <si>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</si>
  <si>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</si>
  <si>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</si>
  <si>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</si>
  <si>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</si>
  <si>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</si>
  <si>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</si>
  <si>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</si>
  <si>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</si>
  <si>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</si>
  <si>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</si>
  <si>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</si>
  <si>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</si>
  <si>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</si>
  <si>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</si>
  <si>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</si>
  <si>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</si>
  <si>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</si>
  <si>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</si>
  <si>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</si>
  <si>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</si>
  <si>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</si>
  <si>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</si>
  <si>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</si>
  <si>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</si>
  <si>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</si>
  <si>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</si>
  <si>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</si>
  <si>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</si>
  <si>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</si>
  <si>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</si>
  <si>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</si>
  <si>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</si>
  <si>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</si>
  <si>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</si>
  <si>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</si>
  <si>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</si>
  <si>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</si>
  <si>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</si>
  <si>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</si>
  <si>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</si>
  <si>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</si>
  <si>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</si>
  <si>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</si>
  <si>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</si>
  <si>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</si>
  <si>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</si>
  <si>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</si>
  <si>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</si>
  <si>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</si>
  <si>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</si>
  <si>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</si>
  <si>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</si>
  <si>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</si>
  <si>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</si>
  <si>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</si>
  <si>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</si>
  <si>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</si>
  <si>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</si>
  <si>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</si>
  <si>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</si>
  <si>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</si>
  <si>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</si>
  <si>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</si>
  <si>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</si>
  <si>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</si>
  <si>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</si>
  <si>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</si>
  <si>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</si>
  <si>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</si>
  <si>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</si>
  <si>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</si>
  <si>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</si>
  <si>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</si>
  <si>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</si>
  <si>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</si>
  <si>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</si>
  <si>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</si>
  <si>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</si>
  <si>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</si>
  <si>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</si>
  <si>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</si>
  <si>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</si>
  <si>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</si>
  <si>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</si>
  <si>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</si>
  <si>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</si>
  <si>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</si>
  <si>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</si>
  <si>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</si>
  <si>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</si>
  <si>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</si>
  <si>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</si>
  <si>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</si>
  <si>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</si>
  <si>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</si>
  <si>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</si>
  <si>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</si>
  <si>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</si>
  <si>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</si>
  <si>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</si>
  <si>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</si>
  <si>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</si>
  <si>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</si>
  <si>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</si>
  <si>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</si>
  <si>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</si>
  <si>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</si>
  <si>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</si>
  <si>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</si>
  <si>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</si>
  <si>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</si>
  <si>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</si>
  <si>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</si>
  <si>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</si>
  <si>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</si>
  <si>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</si>
  <si>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</si>
  <si>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</si>
  <si>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</si>
  <si>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</si>
  <si>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</si>
  <si>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</si>
  <si>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</si>
  <si>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</si>
  <si>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</si>
  <si>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</si>
  <si>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</si>
  <si>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</si>
  <si>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</si>
  <si>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</si>
  <si>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</si>
  <si>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</si>
  <si>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</si>
  <si>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</si>
  <si>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</si>
  <si>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</si>
  <si>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</si>
  <si>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</si>
  <si>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</si>
  <si>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</si>
  <si>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</si>
  <si>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</si>
  <si>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</si>
  <si>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</si>
  <si>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</si>
  <si>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</si>
  <si>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</si>
  <si>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</si>
  <si>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</si>
  <si>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</si>
  <si>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</si>
  <si>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</si>
  <si>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</si>
  <si>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</si>
  <si>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</si>
  <si>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</si>
  <si>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</si>
  <si>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</si>
  <si>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</si>
  <si>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</si>
  <si>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</si>
  <si>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</si>
  <si>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</si>
  <si>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</si>
  <si>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</si>
  <si>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</si>
  <si>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</si>
  <si>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</si>
  <si>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</si>
  <si>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</si>
  <si>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</si>
  <si>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</si>
  <si>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</si>
  <si>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</si>
  <si>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</si>
  <si>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</si>
  <si>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</si>
  <si>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</si>
  <si>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</si>
  <si>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</si>
  <si>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</si>
  <si>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</si>
  <si>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</si>
  <si>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</si>
  <si>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</si>
  <si>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</si>
  <si>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</si>
  <si>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</si>
  <si>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</si>
  <si>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</si>
  <si>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</si>
  <si>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</si>
  <si>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</si>
  <si>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</si>
  <si>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</si>
  <si>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</si>
  <si>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</si>
  <si>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</si>
  <si>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</si>
  <si>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</si>
  <si>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</si>
  <si>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</si>
  <si>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</si>
  <si>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</si>
  <si>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</si>
  <si>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</si>
  <si>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</si>
  <si>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</si>
  <si>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</si>
  <si>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</si>
  <si>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</si>
  <si>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</si>
  <si>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</si>
  <si>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</si>
  <si>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</si>
  <si>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</si>
  <si>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</si>
  <si>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</si>
  <si>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</si>
  <si>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</si>
  <si>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</si>
  <si>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</si>
  <si>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</si>
  <si>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</si>
  <si>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</si>
  <si>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</si>
  <si>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</si>
  <si>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</si>
  <si>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</si>
  <si>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</si>
  <si>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</si>
  <si>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</si>
  <si>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</si>
  <si>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</si>
  <si>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</si>
  <si>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</si>
  <si>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</si>
  <si>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</si>
  <si>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</si>
  <si>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</si>
  <si>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</si>
  <si>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</si>
  <si>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</si>
  <si>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</si>
  <si>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</si>
  <si>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</si>
  <si>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</si>
  <si>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</si>
  <si>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</si>
  <si>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</si>
  <si>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</si>
  <si>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</si>
  <si>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</si>
  <si>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</si>
  <si>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</si>
  <si>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</si>
  <si>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</si>
  <si>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</si>
  <si>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</si>
  <si>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</si>
  <si>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</si>
  <si>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</si>
  <si>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</si>
  <si>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</si>
  <si>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</si>
  <si>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</si>
  <si>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</si>
  <si>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</si>
  <si>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</si>
  <si>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</si>
  <si>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</si>
  <si>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</si>
  <si>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</si>
  <si>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</si>
  <si>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</si>
  <si>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</si>
  <si>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</si>
  <si>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</si>
  <si>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</si>
  <si>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</si>
  <si>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</si>
  <si>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</si>
  <si>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</si>
  <si>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</si>
  <si>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</si>
  <si>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</si>
  <si>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</si>
  <si>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</si>
  <si>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</si>
  <si>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</si>
  <si>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</si>
  <si>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</si>
  <si>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</si>
  <si>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</si>
  <si>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</si>
  <si>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</si>
  <si>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</si>
  <si>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</si>
  <si>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</si>
  <si>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</si>
  <si>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</si>
  <si>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</si>
  <si>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</si>
  <si>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</si>
  <si>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</si>
  <si>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</si>
  <si>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</si>
  <si>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</si>
  <si>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</si>
  <si>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</si>
  <si>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</si>
  <si>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</si>
  <si>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</si>
  <si>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</si>
  <si>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</si>
  <si>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</si>
  <si>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</si>
  <si>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</si>
  <si>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</si>
  <si>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</si>
  <si>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</si>
  <si>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</si>
  <si>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</si>
  <si>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</si>
  <si>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</si>
  <si>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</si>
  <si>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</si>
  <si>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</si>
  <si>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</si>
  <si>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</si>
  <si>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</si>
  <si>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</si>
  <si>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</si>
  <si>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</si>
  <si>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</si>
  <si>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</si>
  <si>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</si>
  <si>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</si>
  <si>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</si>
  <si>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</si>
  <si>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</si>
  <si>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</si>
  <si>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</si>
  <si>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</si>
  <si>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</si>
  <si>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</si>
  <si>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</si>
  <si>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</si>
  <si>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</si>
  <si>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</si>
  <si>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</si>
  <si>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</si>
  <si>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</si>
  <si>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</si>
  <si>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</si>
  <si>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</si>
  <si>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</si>
  <si>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</si>
  <si>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</si>
  <si>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</si>
  <si>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</si>
  <si>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</si>
  <si>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</si>
  <si>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</si>
  <si>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</si>
  <si>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</si>
  <si>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</si>
  <si>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</si>
  <si>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</si>
  <si>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</si>
  <si>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</si>
  <si>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</si>
  <si>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</si>
  <si>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</si>
  <si>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</si>
  <si>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</si>
  <si>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</si>
  <si>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</si>
  <si>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</si>
  <si>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</si>
  <si>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</si>
  <si>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</si>
  <si>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</si>
  <si>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</si>
  <si>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</si>
  <si>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</si>
  <si>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</si>
  <si>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</si>
  <si>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</si>
  <si>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</si>
  <si>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</si>
  <si>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</si>
  <si>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</si>
  <si>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</si>
  <si>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</si>
  <si>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</si>
  <si>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</si>
  <si>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</si>
  <si>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</si>
  <si>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</si>
  <si>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</si>
  <si>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</si>
  <si>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</si>
  <si>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</si>
  <si>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</si>
  <si>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</si>
  <si>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</si>
  <si>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</si>
  <si>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</si>
  <si>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</si>
  <si>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</si>
  <si>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</si>
  <si>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</si>
  <si>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</si>
  <si>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</si>
  <si>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</si>
  <si>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</si>
  <si>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</si>
  <si>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</si>
  <si>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</si>
  <si>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</si>
  <si>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</si>
  <si>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</si>
  <si>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</si>
  <si>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</si>
  <si>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</si>
  <si>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</si>
  <si>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</si>
  <si>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</si>
  <si>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</si>
  <si>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</si>
  <si>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</si>
  <si>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</si>
  <si>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</si>
  <si>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</si>
  <si>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</si>
  <si>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</si>
  <si>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</si>
  <si>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</si>
  <si>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</si>
  <si>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</si>
  <si>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</si>
  <si>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</si>
  <si>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</si>
  <si>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</si>
  <si>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</si>
  <si>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</si>
  <si>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</si>
  <si>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</si>
  <si>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</si>
  <si>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</si>
  <si>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</si>
  <si>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</si>
  <si>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</si>
  <si>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</si>
  <si>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</si>
  <si>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</si>
  <si>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</si>
  <si>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</si>
  <si>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</si>
  <si>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</si>
  <si>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</si>
  <si>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</si>
  <si>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</si>
  <si>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</si>
  <si>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</si>
  <si>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</si>
  <si>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</si>
  <si>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</si>
  <si>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</si>
  <si>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</si>
  <si>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</si>
  <si>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</si>
  <si>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</si>
  <si>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</si>
  <si>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</si>
  <si>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</si>
  <si>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</si>
  <si>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</si>
  <si>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</si>
  <si>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</si>
  <si>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</si>
  <si>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</si>
  <si>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</si>
  <si>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</si>
  <si>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</si>
  <si>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</si>
  <si>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</si>
  <si>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</si>
  <si>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</si>
  <si>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</si>
  <si>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</si>
  <si>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</si>
  <si>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</si>
  <si>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</si>
  <si>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</si>
  <si>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</si>
  <si>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</si>
  <si>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</si>
  <si>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</si>
  <si>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</si>
  <si>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</si>
  <si>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</si>
  <si>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</si>
  <si>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</si>
  <si>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</si>
  <si>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</si>
  <si>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</si>
  <si>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</si>
  <si>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</si>
  <si>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</si>
  <si>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</si>
  <si>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</si>
  <si>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</si>
  <si>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</si>
  <si>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</si>
  <si>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</si>
  <si>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</si>
  <si>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</si>
  <si>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</si>
  <si>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</si>
  <si>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</si>
  <si>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</si>
  <si>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</si>
  <si>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</si>
  <si>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</si>
  <si>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</si>
  <si>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</si>
  <si>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</si>
  <si>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</si>
  <si>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</si>
  <si>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</si>
  <si>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</si>
  <si>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</si>
  <si>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</si>
  <si>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</si>
  <si>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</si>
  <si>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</si>
  <si>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</si>
  <si>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</si>
  <si>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</si>
  <si>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</si>
  <si>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</si>
  <si>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</si>
  <si>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</si>
  <si>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</si>
  <si>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</si>
  <si>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</si>
  <si>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</si>
  <si>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</si>
  <si>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</si>
  <si>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</si>
  <si>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</si>
  <si>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</si>
  <si>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</si>
  <si>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</si>
  <si>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</si>
  <si>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</si>
  <si>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</si>
  <si>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</si>
  <si>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</si>
  <si>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</si>
  <si>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</si>
  <si>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</si>
  <si>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</si>
  <si>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</si>
  <si>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</si>
  <si>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</si>
  <si>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</si>
  <si>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</si>
  <si>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</si>
  <si>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</si>
  <si>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</si>
  <si>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</si>
  <si>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</si>
  <si>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</si>
  <si>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</si>
  <si>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</si>
  <si>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</si>
  <si>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</si>
  <si>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</si>
  <si>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</si>
  <si>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</si>
  <si>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</si>
  <si>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</si>
  <si>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</si>
  <si>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</si>
  <si>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</si>
  <si>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</si>
  <si>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</si>
  <si>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</si>
  <si>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</si>
  <si>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</si>
  <si>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</si>
  <si>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</si>
  <si>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</si>
  <si>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</si>
  <si>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</si>
  <si>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</si>
  <si>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</si>
  <si>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</si>
  <si>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</si>
  <si>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</si>
  <si>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</si>
  <si>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</si>
  <si>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</si>
  <si>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</si>
  <si>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</si>
  <si>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</si>
  <si>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</si>
  <si>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</si>
  <si>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</si>
  <si>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</si>
  <si>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</si>
  <si>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</si>
  <si>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</si>
  <si>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</si>
  <si>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</si>
  <si>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</si>
  <si>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</si>
  <si>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</si>
  <si>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</si>
  <si>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</si>
  <si>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</si>
  <si>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</si>
  <si>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</si>
  <si>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</si>
  <si>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</si>
  <si>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</si>
  <si>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</si>
  <si>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</si>
  <si>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</si>
  <si>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</si>
  <si>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</si>
  <si>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</si>
  <si>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</si>
  <si>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</si>
  <si>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</si>
  <si>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</si>
  <si>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</si>
  <si>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</si>
  <si>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</si>
  <si>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</si>
  <si>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</si>
  <si>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</si>
  <si>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</si>
  <si>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</si>
  <si>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</si>
  <si>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</si>
  <si>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</si>
  <si>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</si>
  <si>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</si>
  <si>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</si>
  <si>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</si>
  <si>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</si>
  <si>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</si>
  <si>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</si>
  <si>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</si>
  <si>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</si>
  <si>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</si>
  <si>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</si>
  <si>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</si>
  <si>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</si>
  <si>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</si>
  <si>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</si>
  <si>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</si>
  <si>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</si>
  <si>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</si>
  <si>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</si>
  <si>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</si>
  <si>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</si>
  <si>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</si>
  <si>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</si>
  <si>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</si>
  <si>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</si>
  <si>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</si>
  <si>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</si>
  <si>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</si>
  <si>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</si>
  <si>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</si>
  <si>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</si>
  <si>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</si>
  <si>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</si>
  <si>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</si>
  <si>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</si>
  <si>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</si>
  <si>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</si>
  <si>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</si>
  <si>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</si>
  <si>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</si>
  <si>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</si>
  <si>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</si>
  <si>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</si>
  <si>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</si>
  <si>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</si>
  <si>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</si>
  <si>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</si>
  <si>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</si>
  <si>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</si>
  <si>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</si>
  <si>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</si>
  <si>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</si>
  <si>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</si>
  <si>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</si>
  <si>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</si>
  <si>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</si>
  <si>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</si>
  <si>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</si>
  <si>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</si>
  <si>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</si>
  <si>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</si>
  <si>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</si>
  <si>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</si>
  <si>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</si>
  <si>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</si>
  <si>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</si>
  <si>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</si>
  <si>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</si>
  <si>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</si>
  <si>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</si>
  <si>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</si>
  <si>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</si>
  <si>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</si>
  <si>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</si>
  <si>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</si>
  <si>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</si>
  <si>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</si>
  <si>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</si>
  <si>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</si>
  <si>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</si>
  <si>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</si>
  <si>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</si>
  <si>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</si>
  <si>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</si>
  <si>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</si>
  <si>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</si>
  <si>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</si>
  <si>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</si>
  <si>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</si>
  <si>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</si>
  <si>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</si>
  <si>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</si>
  <si>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</si>
  <si>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</si>
  <si>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</si>
  <si>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</si>
  <si>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</si>
  <si>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</si>
  <si>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</si>
  <si>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</si>
  <si>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</si>
  <si>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</si>
  <si>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</si>
  <si>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</si>
  <si>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</si>
  <si>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</si>
  <si>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</si>
  <si>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</si>
  <si>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</si>
  <si>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</si>
  <si>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</si>
  <si>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</si>
  <si>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</si>
  <si>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</si>
  <si>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</si>
  <si>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</si>
  <si>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</si>
  <si>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</si>
  <si>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</si>
  <si>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</si>
  <si>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</si>
  <si>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</si>
  <si>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</si>
  <si>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</si>
  <si>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</si>
  <si>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</si>
  <si>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</si>
  <si>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</si>
  <si>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</si>
  <si>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</si>
  <si>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</si>
  <si>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</si>
  <si>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</si>
  <si>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</si>
  <si>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</si>
  <si>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</si>
  <si>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</si>
  <si>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</si>
  <si>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</si>
  <si>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</si>
  <si>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</si>
  <si>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</si>
  <si>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</si>
  <si>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</si>
  <si>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</si>
  <si>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</si>
  <si>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</si>
  <si>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</si>
  <si>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</si>
  <si>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</si>
  <si>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</si>
  <si>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</si>
  <si>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</si>
  <si>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</si>
  <si>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</si>
  <si>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</si>
  <si>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</si>
  <si>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</si>
  <si>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</si>
  <si>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</si>
  <si>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</si>
  <si>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</si>
  <si>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</si>
  <si>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</si>
  <si>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</si>
  <si>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</si>
  <si>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</si>
  <si>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</si>
  <si>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</si>
  <si>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</si>
  <si>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</si>
  <si>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</si>
  <si>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</si>
  <si>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</si>
  <si>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</si>
  <si>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</si>
  <si>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</si>
  <si>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</si>
  <si>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</si>
  <si>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</si>
  <si>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</si>
  <si>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</si>
  <si>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</si>
  <si>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</si>
  <si>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</si>
  <si>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</si>
  <si>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</si>
  <si>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</si>
  <si>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</si>
  <si>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</si>
  <si>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</si>
  <si>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</si>
  <si>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</si>
  <si>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</si>
  <si>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</si>
  <si>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</si>
  <si>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</si>
  <si>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</si>
  <si>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</si>
  <si>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</si>
  <si>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</si>
  <si>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</si>
  <si>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</si>
  <si>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</si>
  <si>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</si>
  <si>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</si>
  <si>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</si>
  <si>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</si>
  <si>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</si>
  <si>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</si>
  <si>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</si>
  <si>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</si>
  <si>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</si>
  <si>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</si>
  <si>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</si>
  <si>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</si>
  <si>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</si>
  <si>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</si>
  <si>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</si>
  <si>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</si>
  <si>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</si>
  <si>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</si>
  <si>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</si>
  <si>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</si>
  <si>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</si>
  <si>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</si>
  <si>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</si>
  <si>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</si>
  <si>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</si>
  <si>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</si>
  <si>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</si>
  <si>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</si>
  <si>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</si>
  <si>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</si>
  <si>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</si>
  <si>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</si>
  <si>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</si>
  <si>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</si>
  <si>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</si>
  <si>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</si>
  <si>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</si>
  <si>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</si>
  <si>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</si>
  <si>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</si>
  <si>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</si>
  <si>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</si>
  <si>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</si>
  <si>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</si>
  <si>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</si>
  <si>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</si>
  <si>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</si>
  <si>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</si>
  <si>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</si>
  <si>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</si>
  <si>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</si>
  <si>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</si>
  <si>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</si>
  <si>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</si>
  <si>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</si>
  <si>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</si>
  <si>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</si>
  <si>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</si>
  <si>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</si>
  <si>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</si>
  <si>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</si>
  <si>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</si>
  <si>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</si>
  <si>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</si>
  <si>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</si>
  <si>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</si>
  <si>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</si>
  <si>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</si>
  <si>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</si>
  <si>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</si>
  <si>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</si>
  <si>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</si>
  <si>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</si>
  <si>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</si>
  <si>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</si>
  <si>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</si>
  <si>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</si>
  <si>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</si>
  <si>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</si>
  <si>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</si>
  <si>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</si>
  <si>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</si>
  <si>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</si>
  <si>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</si>
  <si>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</si>
  <si>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</si>
  <si>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</si>
  <si>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</si>
  <si>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</si>
  <si>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</si>
  <si>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</si>
  <si>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</si>
  <si>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</si>
  <si>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</si>
  <si>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</si>
  <si>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</si>
  <si>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</si>
  <si>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</si>
  <si>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</si>
  <si>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</si>
  <si>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</si>
  <si>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</si>
  <si>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</si>
  <si>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</si>
  <si>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</si>
  <si>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</si>
  <si>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</si>
  <si>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</si>
  <si>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</si>
  <si>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</si>
  <si>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</si>
  <si>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</si>
  <si>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</si>
  <si>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</si>
  <si>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</si>
  <si>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</si>
  <si>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</si>
  <si>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</si>
  <si>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</si>
  <si>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</si>
  <si>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</si>
  <si>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</si>
  <si>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</si>
  <si>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</si>
  <si>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</si>
  <si>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</si>
  <si>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</si>
  <si>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</si>
  <si>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</si>
  <si>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</si>
  <si>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</si>
  <si>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</si>
  <si>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</si>
  <si>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</si>
  <si>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</si>
  <si>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</si>
  <si>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</si>
  <si>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</si>
  <si>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</si>
  <si>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</si>
  <si>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</si>
  <si>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</si>
  <si>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</si>
  <si>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</si>
  <si>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</si>
  <si>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</si>
  <si>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</si>
  <si>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</si>
  <si>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</si>
  <si>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</si>
  <si>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</si>
  <si>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</si>
  <si>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</si>
  <si>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</si>
  <si>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</si>
  <si>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</si>
  <si>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</si>
  <si>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</si>
  <si>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</si>
  <si>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</si>
  <si>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</si>
  <si>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</si>
  <si>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</si>
  <si>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</si>
  <si>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</si>
  <si>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</si>
  <si>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</si>
  <si>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</si>
  <si>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</si>
  <si>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</si>
  <si>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</si>
  <si>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</si>
  <si>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</si>
  <si>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</si>
  <si>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</si>
  <si>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</si>
  <si>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</si>
  <si>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</si>
  <si>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</si>
  <si>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</si>
  <si>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</si>
  <si>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</si>
  <si>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</si>
  <si>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</si>
  <si>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</si>
  <si>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</si>
  <si>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</si>
  <si>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</si>
  <si>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</si>
  <si>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</si>
  <si>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</si>
  <si>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</si>
  <si>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</si>
  <si>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</si>
  <si>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</si>
  <si>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</si>
  <si>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</si>
  <si>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</si>
  <si>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</si>
  <si>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</si>
  <si>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</si>
  <si>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</si>
  <si>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</si>
  <si>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</si>
  <si>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</si>
  <si>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</si>
  <si>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</si>
  <si>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</si>
  <si>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</si>
  <si>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</si>
  <si>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</si>
  <si>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</si>
  <si>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</si>
  <si>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</si>
  <si>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</si>
  <si>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</si>
  <si>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</si>
  <si>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</si>
  <si>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</si>
  <si>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</si>
  <si>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</si>
  <si>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</si>
  <si>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</si>
  <si>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</si>
  <si>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</si>
  <si>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</si>
  <si>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</si>
  <si>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</si>
  <si>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</si>
  <si>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</si>
  <si>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</si>
  <si>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</si>
  <si>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</si>
  <si>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</si>
  <si>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</si>
  <si>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</si>
  <si>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</si>
  <si>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</si>
  <si>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</si>
  <si>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</si>
  <si>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</si>
  <si>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</si>
  <si>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</si>
  <si>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</si>
  <si>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</si>
  <si>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</si>
  <si>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</si>
  <si>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</si>
  <si>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</si>
  <si>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</si>
  <si>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</si>
  <si>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</si>
  <si>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</si>
  <si>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</si>
  <si>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</si>
  <si>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</si>
  <si>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</si>
  <si>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</si>
  <si>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</si>
  <si>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</si>
  <si>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</si>
  <si>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</si>
  <si>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</si>
  <si>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</si>
  <si>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</si>
  <si>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</si>
  <si>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</si>
  <si>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</si>
  <si>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</si>
  <si>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</si>
  <si>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</si>
  <si>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</si>
  <si>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</si>
  <si>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</si>
  <si>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</si>
  <si>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</si>
  <si>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</si>
  <si>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</si>
  <si>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</si>
  <si>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</si>
  <si>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</si>
  <si>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</si>
  <si>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</si>
  <si>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</si>
  <si>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</si>
  <si>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</si>
  <si>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</si>
  <si>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</si>
  <si>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</si>
  <si>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</si>
  <si>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</si>
  <si>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</si>
  <si>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</si>
  <si>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</si>
  <si>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</si>
  <si>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</si>
  <si>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</si>
  <si>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</si>
  <si>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</si>
  <si>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</si>
  <si>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</si>
  <si>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</si>
  <si>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</si>
  <si>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</si>
  <si>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</si>
  <si>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</si>
  <si>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</si>
  <si>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</si>
  <si>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</si>
  <si>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</si>
  <si>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</si>
  <si>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</si>
  <si>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</si>
  <si>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</si>
  <si>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</si>
  <si>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</si>
  <si>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</si>
  <si>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</si>
  <si>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</si>
  <si>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</si>
  <si>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</si>
  <si>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</si>
  <si>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</si>
  <si>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</si>
  <si>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</si>
  <si>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</si>
  <si>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</si>
  <si>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</si>
  <si>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</si>
  <si>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</si>
  <si>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</si>
  <si>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</si>
  <si>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</si>
  <si>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</si>
  <si>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</si>
  <si>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</si>
  <si>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</si>
  <si>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</si>
  <si>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</si>
  <si>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</si>
  <si>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</si>
  <si>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</si>
  <si>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</si>
  <si>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</si>
  <si>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</si>
  <si>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</si>
  <si>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</si>
  <si>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</si>
  <si>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</si>
  <si>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</si>
  <si>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</si>
  <si>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</si>
  <si>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</si>
  <si>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</si>
  <si>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</si>
  <si>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</si>
  <si>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</si>
  <si>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</si>
  <si>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</si>
  <si>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</si>
  <si>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</si>
  <si>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</si>
  <si>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</si>
  <si>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</si>
  <si>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</si>
  <si>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</si>
  <si>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</si>
  <si>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</si>
  <si>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</si>
  <si>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</si>
  <si>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</si>
  <si>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</si>
  <si>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</si>
  <si>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</si>
  <si>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</si>
  <si>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</si>
  <si>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</si>
  <si>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</si>
  <si>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</si>
  <si>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</si>
  <si>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</si>
  <si>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</si>
  <si>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</si>
  <si>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</si>
  <si>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</si>
  <si>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</si>
  <si>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</si>
  <si>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</si>
  <si>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</si>
  <si>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</si>
  <si>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</si>
  <si>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</si>
  <si>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</si>
  <si>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</si>
  <si>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</si>
  <si>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</si>
  <si>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</si>
  <si>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</si>
  <si>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</si>
  <si>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</si>
  <si>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</si>
  <si>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</si>
  <si>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</si>
  <si>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</si>
  <si>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</si>
  <si>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</si>
  <si>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</si>
  <si>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</si>
  <si>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</si>
  <si>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</si>
  <si>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</si>
  <si>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</si>
  <si>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</si>
  <si>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</si>
  <si>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</si>
  <si>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</si>
  <si>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</si>
  <si>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</si>
  <si>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</si>
  <si>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</si>
  <si>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</si>
  <si>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</si>
  <si>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</si>
  <si>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</si>
  <si>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</si>
  <si>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</si>
  <si>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</si>
  <si>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</si>
  <si>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</si>
  <si>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</si>
  <si>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</si>
  <si>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</si>
  <si>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</si>
  <si>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</si>
  <si>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</si>
  <si>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</si>
  <si>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</si>
  <si>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</si>
  <si>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</si>
  <si>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</si>
  <si>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</si>
  <si>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</si>
  <si>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</si>
  <si>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</si>
  <si>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</si>
  <si>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</si>
  <si>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</si>
  <si>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</si>
  <si>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</si>
  <si>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</si>
  <si>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</si>
  <si>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</si>
  <si>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</si>
  <si>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</si>
  <si>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</si>
  <si>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</si>
  <si>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</si>
  <si>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</si>
  <si>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</si>
  <si>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</si>
  <si>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</si>
  <si>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</si>
  <si>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</si>
  <si>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</si>
  <si>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</si>
  <si>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</si>
  <si>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</si>
  <si>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</si>
  <si>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</si>
  <si>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</si>
  <si>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</si>
  <si>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</si>
  <si>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</si>
  <si>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</si>
  <si>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</si>
  <si>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</si>
  <si>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</si>
  <si>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</si>
  <si>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</si>
  <si>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</si>
  <si>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</si>
  <si>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</si>
  <si>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</si>
  <si>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</si>
  <si>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</si>
  <si>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</si>
  <si>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</si>
  <si>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</si>
  <si>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</si>
  <si>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</si>
  <si>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</si>
  <si>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</si>
  <si>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</si>
  <si>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</si>
  <si>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</si>
  <si>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</si>
  <si>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</si>
  <si>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</si>
  <si>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</si>
  <si>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</si>
  <si>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</si>
  <si>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</si>
  <si>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</si>
  <si>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</si>
  <si>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</si>
  <si>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</si>
  <si>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</si>
  <si>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</si>
  <si>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</si>
  <si>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</si>
  <si>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</si>
  <si>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</si>
  <si>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</si>
  <si>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</si>
  <si>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</si>
  <si>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</si>
  <si>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</si>
  <si>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</si>
  <si>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</si>
  <si>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</si>
  <si>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</si>
  <si>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</si>
  <si>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</si>
  <si>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</si>
  <si>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</si>
  <si>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</si>
  <si>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</si>
  <si>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</si>
  <si>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</si>
  <si>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</si>
  <si>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</si>
  <si>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</si>
  <si>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</si>
  <si>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</si>
  <si>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</si>
  <si>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</si>
  <si>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</si>
  <si>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</si>
  <si>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</si>
  <si>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</si>
  <si>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</si>
  <si>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</si>
  <si>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</si>
  <si>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</si>
  <si>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</si>
  <si>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</si>
  <si>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</si>
  <si>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</si>
  <si>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</si>
  <si>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</si>
  <si>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</si>
  <si>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</si>
  <si>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</si>
  <si>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</si>
  <si>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</si>
  <si>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</si>
  <si>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</si>
  <si>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</si>
  <si>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</si>
  <si>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</si>
  <si>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</si>
  <si>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</si>
  <si>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</si>
  <si>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</si>
  <si>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</si>
  <si>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</si>
  <si>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</si>
  <si>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</si>
  <si>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</si>
  <si>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</si>
  <si>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</si>
  <si>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</si>
  <si>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</si>
  <si>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</si>
  <si>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</si>
  <si>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</si>
  <si>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</si>
  <si>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</si>
  <si>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</si>
  <si>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</si>
  <si>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</si>
  <si>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</si>
  <si>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</si>
  <si>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</si>
  <si>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</si>
  <si>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</si>
  <si>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</si>
  <si>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</si>
  <si>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</si>
  <si>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</si>
  <si>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</si>
  <si>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</si>
  <si>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</si>
  <si>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</si>
  <si>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</si>
  <si>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</si>
  <si>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</si>
  <si>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</si>
  <si>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</si>
  <si>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</si>
  <si>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</si>
  <si>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</si>
  <si>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</si>
  <si>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</si>
  <si>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</si>
  <si>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</si>
  <si>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</si>
  <si>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</si>
  <si>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</si>
  <si>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</si>
  <si>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</si>
  <si>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</si>
  <si>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</si>
  <si>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</si>
  <si>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</si>
  <si>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</si>
  <si>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</si>
  <si>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</si>
  <si>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</si>
  <si>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</si>
  <si>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</si>
  <si>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</si>
  <si>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</si>
  <si>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</si>
  <si>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</si>
  <si>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</si>
  <si>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</si>
  <si>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</si>
  <si>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</si>
  <si>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</si>
  <si>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</si>
  <si>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</si>
  <si>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</si>
  <si>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</si>
  <si>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</si>
  <si>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</si>
  <si>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</si>
  <si>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</si>
  <si>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</si>
  <si>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</si>
  <si>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</si>
  <si>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</si>
  <si>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</si>
  <si>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</si>
  <si>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</si>
  <si>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</si>
  <si>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</si>
  <si>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</si>
  <si>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</si>
  <si>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</si>
  <si>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</si>
  <si>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</si>
  <si>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</si>
  <si>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</si>
  <si>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</si>
  <si>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</si>
  <si>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</si>
  <si>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</si>
  <si>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</si>
  <si>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</si>
  <si>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</si>
  <si>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</si>
  <si>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</si>
  <si>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</si>
  <si>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</si>
  <si>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</si>
  <si>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</si>
  <si>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</si>
  <si>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</si>
  <si>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</si>
  <si>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</si>
  <si>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</si>
  <si>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</si>
  <si>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</si>
  <si>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</si>
  <si>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</si>
  <si>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</si>
  <si>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</si>
  <si>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</si>
  <si>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</si>
  <si>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</si>
  <si>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</si>
  <si>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</si>
  <si>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</si>
  <si>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</si>
  <si>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</si>
  <si>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</si>
  <si>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</si>
  <si>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</si>
  <si>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</si>
  <si>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</si>
  <si>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</si>
  <si>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</si>
  <si>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</si>
  <si>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</si>
  <si>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</si>
  <si>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</si>
  <si>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</si>
  <si>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</si>
  <si>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</si>
  <si>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</si>
  <si>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</si>
  <si>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</si>
  <si>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</si>
  <si>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</si>
  <si>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</si>
  <si>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</si>
  <si>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</si>
  <si>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</si>
  <si>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</si>
  <si>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</si>
  <si>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</si>
  <si>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</si>
  <si>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</si>
  <si>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</si>
  <si>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</si>
  <si>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</si>
  <si>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</si>
  <si>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</si>
  <si>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</si>
  <si>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</si>
  <si>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</si>
  <si>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</si>
  <si>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</si>
  <si>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</si>
  <si>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</si>
  <si>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</si>
  <si>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</si>
  <si>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</si>
  <si>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</si>
  <si>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</si>
  <si>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</si>
  <si>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</si>
  <si>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</si>
  <si>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</si>
  <si>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</si>
  <si>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</si>
  <si>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</si>
  <si>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</si>
  <si>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</si>
  <si>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</si>
  <si>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</si>
  <si>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</si>
  <si>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</si>
  <si>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</si>
  <si>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</si>
  <si>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</si>
  <si>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</si>
  <si>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</si>
  <si>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</si>
  <si>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</si>
  <si>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</si>
  <si>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</si>
  <si>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</si>
  <si>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</si>
  <si>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</si>
  <si>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</si>
  <si>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</si>
  <si>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</si>
  <si>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</si>
  <si>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</si>
  <si>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</si>
  <si>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</si>
  <si>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</si>
  <si>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</si>
  <si>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</si>
  <si>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</si>
  <si>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</si>
  <si>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</si>
  <si>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</si>
  <si>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</si>
  <si>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</si>
  <si>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</si>
  <si>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</si>
  <si>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</si>
  <si>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</si>
  <si>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</si>
  <si>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</si>
  <si>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</si>
  <si>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</si>
  <si>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</si>
  <si>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</si>
  <si>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</si>
  <si>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</si>
  <si>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</si>
  <si>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</si>
  <si>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</si>
  <si>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</si>
  <si>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</si>
  <si>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</si>
  <si>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</si>
  <si>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</si>
  <si>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</si>
  <si>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</si>
  <si>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</si>
  <si>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</si>
  <si>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</si>
  <si>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</si>
  <si>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</si>
  <si>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</si>
  <si>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</si>
  <si>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</si>
  <si>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</si>
  <si>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</si>
  <si>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</si>
  <si>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</si>
  <si>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</si>
  <si>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</si>
  <si>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</si>
  <si>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</si>
  <si>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</si>
  <si>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</si>
  <si>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</si>
  <si>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</si>
  <si>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</si>
  <si>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</si>
  <si>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</si>
  <si>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</si>
  <si>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</si>
  <si>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</si>
  <si>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</si>
  <si>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</si>
  <si>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</si>
  <si>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</si>
  <si>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</si>
  <si>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</si>
  <si>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</si>
  <si>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</si>
  <si>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</si>
  <si>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</si>
  <si>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</si>
  <si>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</si>
  <si>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</si>
  <si>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</si>
  <si>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</si>
  <si>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</si>
  <si>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</si>
  <si>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</si>
  <si>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</si>
  <si>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</si>
  <si>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</si>
  <si>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</si>
  <si>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</si>
  <si>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</si>
  <si>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</si>
  <si>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</si>
  <si>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</si>
  <si>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</si>
  <si>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</si>
  <si>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</si>
  <si>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</si>
  <si>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</si>
  <si>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</si>
  <si>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</si>
  <si>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</si>
  <si>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</si>
  <si>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</si>
  <si>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</si>
  <si>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</si>
  <si>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</si>
  <si>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</si>
  <si>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</si>
  <si>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</si>
  <si>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</si>
  <si>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</si>
  <si>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</si>
  <si>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</si>
  <si>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</si>
  <si>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</si>
  <si>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</si>
  <si>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</si>
  <si>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</si>
  <si>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</si>
  <si>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</si>
  <si>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</si>
  <si>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</si>
  <si>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</si>
  <si>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</si>
  <si>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</si>
  <si>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</si>
  <si>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</si>
  <si>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</si>
  <si>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</si>
  <si>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</si>
  <si>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</si>
  <si>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</si>
  <si>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</si>
  <si>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</si>
  <si>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</si>
  <si>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</si>
  <si>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</si>
  <si>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</si>
  <si>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</si>
  <si>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</si>
  <si>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</si>
  <si>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</si>
  <si>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</si>
  <si>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</si>
  <si>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</si>
  <si>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</si>
  <si>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</si>
  <si>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</si>
  <si>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</si>
  <si>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</si>
  <si>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</si>
  <si>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</si>
  <si>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</si>
  <si>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</si>
  <si>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</si>
  <si>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</si>
  <si>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</si>
  <si>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</si>
  <si>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</si>
  <si>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</si>
  <si>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</si>
  <si>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</si>
  <si>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</si>
  <si>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</si>
  <si>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</si>
  <si>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</si>
  <si>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</si>
  <si>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</si>
  <si>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</si>
  <si>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</si>
  <si>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</si>
  <si>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</si>
  <si>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</si>
  <si>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</si>
  <si>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</si>
  <si>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</si>
  <si>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</si>
  <si>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</si>
  <si>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</si>
  <si>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</si>
  <si>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</si>
  <si>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</si>
  <si>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</si>
  <si>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</si>
  <si>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</si>
  <si>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</si>
  <si>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</si>
  <si>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</si>
  <si>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</si>
  <si>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</si>
  <si>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</si>
  <si>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</si>
  <si>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</si>
  <si>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</si>
  <si>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</si>
  <si>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</si>
  <si>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</si>
  <si>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</si>
  <si>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</si>
  <si>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</si>
  <si>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</si>
  <si>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</si>
  <si>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</si>
  <si>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</si>
  <si>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</si>
  <si>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</si>
  <si>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</si>
  <si>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</si>
  <si>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</si>
  <si>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</si>
  <si>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</si>
  <si>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</si>
  <si>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</si>
  <si>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</si>
  <si>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</si>
  <si>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</si>
  <si>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</si>
  <si>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</si>
  <si>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</si>
  <si>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</si>
  <si>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</si>
  <si>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</si>
  <si>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</si>
  <si>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</si>
  <si>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</si>
  <si>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</si>
  <si>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</si>
  <si>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</si>
  <si>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</si>
  <si>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</si>
  <si>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</si>
  <si>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</si>
  <si>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</si>
  <si>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</si>
  <si>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</si>
  <si>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</si>
  <si>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</si>
  <si>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</si>
  <si>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</si>
  <si>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</si>
  <si>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</si>
  <si>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</si>
  <si>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</si>
  <si>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</si>
  <si>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</si>
  <si>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</si>
  <si>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</si>
  <si>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</si>
  <si>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</si>
  <si>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</si>
  <si>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</si>
  <si>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</si>
  <si>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</si>
  <si>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</si>
  <si>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</si>
  <si>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</si>
  <si>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</si>
  <si>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</si>
  <si>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</si>
  <si>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</si>
  <si>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</si>
  <si>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</si>
  <si>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</si>
  <si>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</si>
  <si>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</si>
  <si>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</si>
  <si>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</si>
  <si>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</si>
  <si>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</si>
  <si>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</si>
  <si>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</si>
  <si>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</si>
  <si>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</si>
  <si>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</si>
  <si>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</si>
  <si>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</si>
  <si>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</si>
  <si>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</si>
  <si>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</si>
  <si>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</si>
  <si>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</si>
  <si>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</si>
  <si>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</si>
  <si>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</si>
  <si>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</si>
  <si>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</si>
  <si>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</si>
  <si>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</si>
  <si>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</si>
  <si>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</si>
  <si>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</si>
  <si>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</si>
  <si>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</si>
  <si>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</si>
  <si>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</si>
  <si>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</si>
  <si>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</si>
  <si>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</si>
  <si>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</si>
  <si>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</si>
  <si>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</si>
  <si>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</si>
  <si>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</si>
  <si>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</si>
  <si>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</si>
  <si>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</si>
  <si>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</si>
  <si>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</si>
  <si>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</si>
  <si>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</si>
  <si>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</si>
  <si>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</si>
  <si>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</si>
  <si>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</si>
  <si>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</si>
  <si>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</si>
  <si>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</si>
  <si>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</si>
  <si>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</si>
  <si>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</si>
  <si>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</si>
  <si>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</si>
  <si>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</si>
  <si>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</si>
  <si>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</si>
  <si>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</si>
  <si>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</si>
  <si>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</si>
  <si>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</si>
  <si>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</si>
  <si>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</si>
  <si>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</si>
  <si>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</si>
  <si>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</si>
  <si>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</si>
  <si>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</si>
  <si>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</si>
  <si>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</si>
  <si>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</si>
  <si>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</si>
  <si>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</si>
  <si>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</si>
  <si>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</si>
  <si>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</si>
  <si>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</si>
  <si>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</si>
  <si>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</si>
  <si>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</si>
  <si>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</si>
  <si>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</si>
  <si>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</si>
  <si>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</si>
  <si>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</si>
  <si>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</si>
  <si>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</si>
  <si>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</si>
  <si>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</si>
  <si>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</si>
  <si>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</si>
  <si>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</si>
  <si>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</si>
  <si>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</si>
  <si>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</si>
  <si>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</si>
  <si>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</si>
  <si>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</si>
  <si>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</si>
  <si>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</si>
  <si>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</si>
  <si>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</si>
  <si>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</si>
  <si>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</si>
  <si>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</si>
  <si>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</si>
  <si>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</si>
  <si>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</si>
  <si>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</si>
  <si>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</si>
  <si>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</si>
  <si>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</si>
  <si>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</si>
  <si>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</si>
  <si>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</si>
  <si>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</si>
  <si>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</si>
  <si>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</si>
  <si>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</si>
  <si>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</si>
  <si>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</si>
  <si>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</si>
  <si>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</si>
  <si>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</si>
  <si>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</si>
  <si>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</si>
  <si>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</si>
  <si>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</si>
  <si>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</si>
  <si>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</si>
  <si>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</si>
  <si>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</si>
  <si>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</si>
  <si>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</si>
  <si>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</si>
  <si>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</si>
  <si>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</si>
  <si>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</si>
  <si>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</si>
  <si>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</si>
  <si>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</si>
  <si>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</si>
  <si>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</si>
  <si>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</si>
  <si>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</si>
  <si>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</si>
  <si>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</si>
  <si>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</si>
  <si>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</si>
  <si>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</si>
  <si>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</si>
  <si>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</si>
  <si>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</si>
  <si>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</si>
  <si>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</si>
  <si>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</si>
  <si>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</si>
  <si>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</si>
  <si>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</si>
  <si>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</si>
  <si>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</si>
  <si>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</si>
  <si>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</si>
  <si>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</si>
  <si>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</si>
  <si>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</si>
  <si>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</si>
  <si>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</si>
  <si>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</si>
  <si>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</si>
  <si>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</si>
  <si>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</si>
  <si>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</si>
  <si>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</si>
  <si>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</si>
  <si>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</si>
  <si>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</si>
  <si>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</si>
  <si>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</si>
  <si>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</si>
  <si>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</si>
  <si>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</si>
  <si>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</si>
  <si>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</si>
  <si>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</si>
  <si>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</si>
  <si>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</si>
  <si>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</si>
  <si>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</si>
  <si>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</si>
  <si>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</si>
  <si>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</si>
  <si>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</si>
  <si>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</si>
  <si>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</si>
  <si>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</si>
  <si>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</si>
  <si>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</si>
  <si>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</si>
  <si>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</si>
  <si>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</si>
  <si>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</si>
  <si>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</si>
  <si>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</si>
  <si>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</si>
  <si>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</si>
  <si>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</si>
  <si>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</si>
  <si>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</si>
  <si>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</si>
  <si>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</si>
  <si>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</si>
  <si>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</si>
  <si>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</si>
  <si>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</si>
  <si>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</si>
  <si>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</si>
  <si>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</si>
  <si>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</si>
  <si>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</si>
  <si>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</si>
  <si>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</si>
  <si>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</si>
  <si>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</si>
  <si>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</si>
  <si>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</si>
  <si>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</si>
  <si>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</si>
  <si>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</si>
  <si>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</si>
  <si>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</si>
  <si>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</si>
  <si>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</si>
  <si>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</si>
  <si>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</si>
  <si>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</si>
  <si>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</si>
  <si>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</si>
  <si>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</si>
  <si>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</si>
  <si>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</si>
  <si>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</si>
  <si>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</si>
  <si>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</si>
  <si>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</si>
  <si>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</si>
  <si>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</si>
  <si>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</si>
  <si>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</si>
  <si>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</si>
  <si>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</si>
  <si>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</si>
  <si>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</si>
  <si>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</si>
  <si>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</si>
  <si>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</si>
  <si>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</si>
  <si>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</si>
  <si>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</si>
  <si>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</si>
  <si>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</si>
  <si>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</si>
  <si>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</si>
  <si>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</si>
  <si>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</si>
  <si>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</si>
  <si>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</si>
  <si>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</si>
  <si>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</si>
  <si>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</si>
  <si>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</si>
  <si>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</si>
  <si>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</si>
  <si>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</si>
  <si>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</si>
  <si>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</si>
  <si>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</si>
  <si>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</si>
  <si>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</si>
  <si>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</si>
  <si>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</si>
  <si>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</si>
  <si>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</si>
  <si>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</si>
  <si>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</si>
  <si>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</si>
  <si>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</si>
  <si>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</si>
  <si>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</si>
  <si>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</si>
  <si>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</si>
  <si>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</si>
  <si>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</si>
  <si>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</si>
  <si>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</si>
  <si>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</si>
  <si>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</si>
  <si>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</si>
  <si>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</si>
  <si>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</si>
  <si>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</si>
  <si>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</si>
  <si>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</si>
  <si>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</si>
  <si>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</si>
  <si>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</si>
  <si>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</si>
  <si>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</si>
  <si>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</si>
  <si>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</si>
  <si>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</si>
  <si>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</si>
  <si>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</si>
  <si>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</si>
  <si>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</si>
  <si>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</si>
  <si>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</si>
  <si>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</si>
  <si>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</si>
  <si>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</si>
  <si>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</si>
  <si>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</si>
  <si>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</si>
  <si>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</si>
  <si>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</si>
  <si>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</si>
  <si>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</si>
  <si>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</si>
  <si>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</si>
  <si>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</si>
  <si>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</si>
  <si>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</si>
  <si>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</si>
  <si>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</si>
  <si>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</si>
  <si>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</si>
  <si>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</si>
  <si>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</si>
  <si>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</si>
  <si>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</si>
  <si>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</si>
  <si>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</si>
  <si>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</si>
  <si>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</si>
  <si>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</si>
  <si>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</si>
  <si>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</si>
  <si>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</si>
  <si>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</si>
  <si>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</si>
  <si>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</si>
  <si>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</si>
  <si>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</si>
  <si>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</si>
  <si>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</si>
  <si>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</si>
  <si>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</si>
  <si>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</si>
  <si>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</si>
  <si>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</si>
  <si>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</si>
  <si>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</si>
  <si>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</si>
  <si>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</si>
  <si>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</si>
  <si>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</si>
  <si>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</si>
  <si>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</si>
  <si>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</si>
  <si>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</si>
  <si>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</si>
  <si>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</si>
  <si>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</si>
  <si>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</si>
  <si>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</si>
  <si>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</si>
  <si>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</si>
  <si>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</si>
  <si>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</si>
  <si>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</si>
  <si>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</si>
  <si>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</si>
  <si>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</si>
  <si>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</si>
  <si>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</si>
  <si>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</si>
  <si>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</si>
  <si>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</si>
  <si>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</si>
  <si>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</si>
  <si>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</si>
  <si>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</si>
  <si>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</si>
  <si>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</si>
  <si>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</si>
  <si>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</si>
  <si>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</si>
  <si>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</si>
  <si>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</si>
  <si>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</si>
  <si>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</si>
  <si>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</si>
  <si>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</si>
  <si>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</si>
  <si>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</si>
  <si>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</si>
  <si>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</si>
  <si>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</si>
  <si>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</si>
  <si>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</si>
  <si>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</si>
  <si>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</si>
  <si>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</si>
  <si>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</si>
  <si>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</si>
  <si>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</si>
  <si>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</si>
  <si>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</si>
  <si>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</si>
  <si>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</si>
  <si>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</si>
  <si>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</si>
  <si>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</si>
  <si>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</si>
  <si>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</si>
  <si>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</si>
  <si>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</si>
  <si>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</si>
  <si>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</si>
  <si>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</si>
  <si>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</si>
  <si>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</si>
  <si>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</si>
  <si>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</si>
  <si>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</si>
  <si>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</si>
  <si>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</si>
  <si>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</si>
  <si>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</si>
  <si>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</si>
  <si>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</si>
  <si>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</si>
  <si>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</si>
  <si>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</si>
  <si>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</si>
  <si>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</si>
  <si>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</si>
  <si>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</si>
  <si>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</si>
  <si>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</si>
  <si>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</si>
  <si>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</si>
  <si>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</si>
  <si>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</si>
  <si>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</si>
  <si>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</si>
  <si>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</si>
  <si>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</si>
  <si>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</si>
  <si>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</si>
  <si>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</si>
  <si>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</si>
  <si>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</si>
  <si>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</si>
  <si>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</si>
  <si>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</si>
  <si>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</si>
  <si>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</si>
  <si>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</si>
  <si>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</si>
  <si>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</si>
  <si>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</si>
  <si>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</si>
  <si>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</si>
  <si>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</si>
  <si>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</si>
  <si>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</si>
  <si>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</si>
  <si>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</si>
  <si>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</si>
  <si>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</si>
  <si>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</si>
  <si>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</si>
  <si>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</si>
  <si>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</si>
  <si>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</si>
  <si>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</si>
  <si>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</si>
  <si>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</si>
  <si>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</si>
  <si>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</si>
  <si>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</si>
  <si>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</si>
  <si>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</si>
  <si>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</si>
  <si>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</si>
  <si>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</si>
  <si>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</si>
  <si>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</si>
  <si>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</si>
  <si>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</si>
  <si>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</si>
  <si>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</si>
  <si>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</si>
  <si>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</si>
  <si>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</si>
  <si>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</si>
  <si>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</si>
  <si>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</si>
  <si>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</si>
  <si>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</si>
  <si>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</si>
  <si>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</si>
  <si>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</si>
  <si>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</si>
  <si>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</si>
  <si>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</si>
  <si>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</si>
  <si>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</si>
  <si>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</si>
  <si>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</si>
  <si>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</si>
  <si>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</si>
  <si>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</si>
  <si>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</si>
  <si>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</si>
  <si>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</si>
  <si>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</si>
  <si>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</si>
  <si>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</si>
  <si>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</si>
  <si>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</si>
  <si>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</si>
  <si>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</si>
  <si>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</si>
  <si>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</si>
  <si>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</si>
  <si>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</si>
  <si>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</si>
  <si>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</si>
  <si>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</si>
  <si>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</si>
  <si>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</si>
  <si>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</si>
  <si>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</si>
  <si>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</si>
  <si>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</si>
  <si>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</si>
  <si>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</si>
  <si>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</si>
  <si>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</si>
  <si>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</si>
  <si>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</si>
  <si>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</si>
  <si>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</si>
  <si>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</si>
  <si>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</si>
  <si>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</si>
  <si>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</si>
  <si>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</si>
  <si>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</si>
  <si>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</si>
  <si>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</si>
  <si>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</si>
  <si>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</si>
  <si>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</si>
  <si>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</si>
  <si>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</si>
  <si>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</si>
  <si>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</si>
  <si>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</si>
  <si>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</si>
  <si>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</si>
  <si>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</si>
  <si>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</si>
  <si>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</si>
  <si>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</si>
  <si>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</si>
  <si>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</si>
  <si>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</si>
  <si>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</si>
  <si>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</si>
  <si>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</si>
  <si>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</si>
  <si>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</si>
  <si>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</si>
  <si>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</si>
  <si>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</si>
  <si>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</si>
  <si>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</si>
  <si>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</si>
  <si>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</si>
  <si>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</si>
  <si>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</si>
  <si>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</si>
  <si>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</si>
  <si>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</si>
  <si>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</si>
  <si>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</si>
  <si>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</si>
  <si>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</si>
  <si>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</si>
  <si>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</si>
  <si>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</si>
  <si>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</si>
  <si>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</si>
  <si>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</si>
  <si>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</si>
  <si>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</si>
  <si>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</si>
  <si>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</si>
  <si>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</si>
  <si>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</si>
  <si>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</si>
  <si>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</si>
  <si>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</si>
  <si>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</si>
  <si>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</si>
  <si>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</si>
  <si>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</si>
  <si>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</si>
  <si>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</si>
  <si>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</si>
  <si>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</si>
  <si>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</si>
  <si>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</si>
  <si>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</si>
  <si>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</si>
  <si>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</si>
  <si>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</si>
  <si>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</si>
  <si>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</si>
  <si>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</si>
  <si>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</si>
  <si>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</si>
  <si>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</si>
  <si>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</si>
  <si>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</si>
  <si>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</si>
  <si>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</si>
  <si>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</si>
  <si>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</si>
  <si>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</si>
  <si>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</si>
  <si>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</si>
  <si>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</si>
  <si>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</si>
  <si>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</si>
  <si>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</si>
  <si>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</si>
  <si>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</si>
  <si>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</si>
  <si>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</si>
  <si>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</si>
  <si>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</si>
  <si>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</si>
  <si>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</si>
  <si>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</si>
  <si>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</si>
  <si>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</si>
  <si>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</si>
  <si>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</si>
  <si>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</si>
  <si>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</si>
  <si>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</si>
  <si>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</si>
  <si>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</si>
  <si>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</si>
  <si>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</si>
  <si>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</si>
  <si>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</si>
  <si>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</si>
  <si>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</si>
  <si>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</si>
  <si>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</si>
  <si>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</si>
  <si>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</si>
  <si>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</si>
  <si>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</si>
  <si>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</si>
  <si>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</si>
  <si>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</si>
  <si>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</si>
  <si>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</si>
  <si>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</si>
  <si>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</si>
  <si>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</si>
  <si>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</si>
  <si>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</si>
  <si>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</si>
  <si>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</si>
  <si>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</si>
  <si>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</si>
  <si>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</si>
  <si>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</si>
  <si>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</si>
  <si>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</si>
  <si>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</si>
  <si>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</si>
  <si>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</si>
  <si>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</si>
  <si>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</si>
  <si>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</si>
  <si>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</si>
  <si>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</si>
  <si>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</si>
  <si>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</si>
  <si>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</si>
  <si>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</si>
  <si>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</si>
  <si>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</si>
  <si>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</si>
  <si>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</si>
  <si>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</si>
  <si>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</si>
  <si>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</si>
  <si>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</si>
  <si>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</si>
  <si>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</si>
  <si>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</si>
  <si>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</si>
  <si>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</si>
  <si>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</si>
  <si>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</si>
  <si>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</si>
  <si>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</si>
  <si>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</si>
  <si>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</si>
  <si>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</si>
  <si>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</si>
  <si>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</si>
  <si>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</si>
  <si>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</si>
  <si>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</si>
  <si>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</si>
  <si>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</si>
  <si>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</si>
  <si>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</si>
  <si>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</si>
  <si>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</si>
  <si>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</si>
  <si>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</si>
  <si>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</si>
  <si>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</si>
  <si>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</si>
  <si>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</si>
  <si>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</si>
  <si>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</si>
  <si>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</si>
  <si>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</si>
  <si>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</si>
  <si>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</si>
  <si>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</si>
  <si>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</si>
  <si>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</si>
  <si>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</si>
  <si>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</si>
  <si>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</si>
  <si>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</si>
  <si>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</si>
  <si>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</si>
  <si>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</si>
  <si>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</si>
  <si>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</si>
  <si>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</si>
  <si>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</si>
  <si>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</si>
  <si>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</si>
  <si>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</si>
  <si>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</si>
  <si>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</si>
  <si>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</si>
  <si>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</si>
  <si>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</si>
  <si>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</si>
  <si>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</si>
  <si>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</si>
  <si>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</si>
  <si>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</si>
  <si>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</si>
  <si>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</si>
  <si>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</si>
  <si>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</si>
  <si>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</si>
  <si>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</si>
  <si>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</si>
  <si>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</si>
  <si>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</si>
  <si>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</si>
  <si>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</si>
  <si>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</si>
  <si>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</si>
  <si>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</si>
  <si>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</si>
  <si>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</si>
  <si>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</si>
  <si>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</si>
  <si>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</si>
  <si>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</si>
  <si>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</si>
  <si>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</si>
  <si>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</si>
  <si>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</si>
  <si>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</si>
  <si>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</si>
  <si>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</si>
  <si>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</si>
  <si>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</si>
  <si>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</si>
  <si>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</si>
  <si>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</si>
  <si>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</si>
  <si>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</si>
  <si>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</si>
  <si>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</si>
  <si>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</si>
  <si>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</si>
  <si>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</si>
  <si>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</si>
  <si>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</si>
  <si>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</si>
  <si>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</si>
  <si>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</si>
  <si>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</si>
  <si>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</si>
  <si>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</si>
  <si>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</si>
  <si>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</si>
  <si>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</si>
  <si>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</si>
  <si>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</si>
  <si>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</si>
  <si>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</si>
  <si>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</si>
  <si>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</si>
  <si>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</si>
  <si>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</si>
  <si>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</si>
  <si>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</si>
  <si>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</si>
  <si>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</si>
  <si>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</si>
  <si>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</si>
  <si>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</si>
  <si>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</si>
  <si>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</si>
  <si>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</si>
  <si>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</si>
  <si>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</si>
  <si>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</si>
  <si>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</si>
  <si>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</si>
  <si>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</si>
  <si>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</si>
  <si>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</si>
  <si>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</si>
  <si>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</si>
  <si>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</si>
  <si>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</si>
  <si>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</si>
  <si>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</si>
  <si>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</si>
  <si>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</si>
  <si>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</si>
  <si>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</si>
  <si>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</si>
  <si>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</si>
  <si>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</si>
  <si>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</si>
  <si>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</si>
  <si>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</si>
  <si>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</si>
  <si>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</si>
  <si>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</si>
  <si>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</si>
  <si>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</si>
  <si>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</si>
  <si>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</si>
  <si>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</si>
  <si>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</si>
  <si>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</si>
  <si>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</si>
  <si>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</si>
  <si>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</si>
  <si>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</si>
  <si>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</si>
  <si>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</si>
  <si>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</si>
  <si>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</si>
  <si>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</si>
  <si>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</si>
  <si>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</si>
  <si>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</si>
  <si>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</si>
  <si>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</si>
  <si>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</si>
  <si>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</si>
  <si>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</si>
  <si>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</si>
  <si>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</si>
  <si>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</si>
  <si>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</si>
  <si>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</si>
  <si>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</si>
  <si>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</si>
  <si>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</si>
  <si>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</si>
  <si>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</si>
  <si>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</si>
  <si>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</si>
  <si>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</si>
  <si>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</si>
  <si>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</si>
  <si>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</si>
  <si>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</si>
  <si>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</si>
  <si>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</si>
  <si>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</si>
  <si>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</si>
  <si>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</si>
  <si>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</si>
  <si>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</si>
  <si>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</si>
  <si>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</si>
  <si>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</si>
  <si>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</si>
  <si>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</si>
  <si>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</si>
  <si>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</si>
  <si>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</si>
  <si>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</si>
  <si>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</si>
  <si>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</si>
  <si>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</si>
  <si>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</si>
  <si>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</si>
  <si>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</si>
  <si>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</si>
  <si>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</si>
  <si>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</si>
  <si>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</si>
  <si>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</si>
  <si>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</si>
  <si>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</si>
  <si>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</si>
  <si>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</si>
  <si>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</si>
  <si>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</si>
  <si>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</si>
  <si>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</si>
  <si>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</si>
  <si>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</si>
  <si>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</si>
  <si>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</si>
  <si>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</si>
  <si>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</si>
  <si>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</si>
  <si>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</si>
  <si>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</si>
  <si>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</si>
  <si>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</si>
  <si>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</si>
  <si>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</si>
  <si>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</si>
  <si>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</si>
  <si>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</si>
  <si>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</si>
  <si>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</si>
  <si>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</si>
  <si>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</si>
  <si>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</si>
  <si>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</si>
  <si>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</si>
  <si>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</si>
  <si>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</si>
  <si>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</si>
  <si>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</si>
  <si>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</si>
  <si>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</si>
  <si>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</si>
  <si>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</si>
  <si>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</si>
  <si>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</si>
  <si>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</si>
  <si>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</si>
  <si>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</si>
  <si>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</si>
  <si>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</si>
  <si>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</si>
  <si>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</si>
  <si>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</si>
  <si>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</si>
  <si>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</si>
  <si>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</si>
  <si>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</si>
  <si>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</si>
  <si>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</si>
  <si>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</si>
  <si>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</si>
  <si>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</si>
  <si>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</si>
  <si>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</si>
  <si>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</si>
  <si>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</si>
  <si>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</si>
  <si>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</si>
  <si>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</si>
  <si>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</si>
  <si>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</si>
  <si>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</si>
  <si>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</si>
  <si>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</si>
  <si>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</si>
  <si>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</si>
  <si>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</si>
  <si>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</si>
  <si>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</si>
  <si>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</si>
  <si>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</si>
  <si>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</si>
  <si>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</si>
  <si>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</si>
  <si>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</si>
  <si>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</si>
  <si>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</si>
  <si>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</si>
  <si>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</si>
  <si>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</si>
  <si>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</si>
  <si>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</si>
  <si>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</si>
  <si>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</si>
  <si>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</si>
  <si>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</si>
  <si>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</si>
  <si>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</si>
  <si>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</si>
  <si>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</si>
  <si>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</si>
  <si>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</si>
  <si>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</si>
  <si>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</si>
  <si>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</si>
  <si>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</si>
  <si>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</si>
  <si>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</si>
  <si>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</si>
  <si>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</si>
  <si>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</si>
  <si>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</si>
  <si>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</si>
  <si>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</si>
  <si>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</si>
  <si>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</si>
  <si>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</si>
  <si>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</si>
  <si>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</si>
  <si>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</si>
  <si>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</si>
  <si>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</si>
  <si>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</si>
  <si>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</si>
  <si>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</si>
  <si>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</si>
  <si>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</si>
  <si>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</si>
  <si>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</si>
  <si>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</si>
  <si>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</si>
  <si>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</si>
  <si>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</si>
  <si>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</si>
  <si>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</si>
  <si>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</si>
  <si>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</si>
  <si>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</si>
  <si>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</si>
  <si>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</si>
  <si>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</si>
  <si>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</si>
  <si>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</si>
  <si>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</si>
  <si>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</si>
  <si>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</si>
  <si>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</si>
  <si>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</si>
  <si>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</si>
  <si>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</si>
  <si>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</si>
  <si>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</si>
  <si>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</si>
  <si>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</si>
  <si>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</si>
  <si>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</si>
  <si>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</si>
  <si>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</si>
  <si>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</si>
  <si>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</si>
  <si>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</si>
  <si>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</si>
  <si>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</si>
  <si>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</si>
  <si>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</si>
  <si>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</si>
  <si>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</si>
  <si>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</si>
  <si>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</si>
  <si>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</si>
  <si>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</si>
  <si>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</si>
  <si>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</si>
  <si>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</si>
  <si>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</si>
  <si>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</si>
  <si>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</si>
  <si>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</si>
  <si>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</si>
  <si>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</si>
  <si>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</si>
  <si>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</si>
  <si>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</si>
  <si>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</si>
  <si>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</si>
  <si>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</si>
  <si>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</si>
  <si>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</si>
  <si>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</si>
  <si>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</si>
  <si>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</si>
  <si>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</si>
  <si>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</si>
  <si>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</si>
  <si>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</si>
  <si>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</si>
  <si>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</si>
  <si>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</si>
  <si>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</si>
  <si>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</si>
  <si>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</si>
  <si>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</si>
  <si>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</si>
  <si>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</si>
  <si>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</si>
  <si>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</si>
  <si>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</si>
  <si>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</si>
  <si>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</si>
  <si>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</si>
  <si>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</si>
  <si>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</si>
  <si>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</si>
  <si>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</si>
  <si>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</si>
  <si>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</si>
  <si>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</si>
  <si>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</si>
  <si>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</si>
  <si>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</si>
  <si>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</si>
  <si>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</si>
  <si>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</si>
  <si>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</si>
  <si>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</si>
  <si>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</si>
  <si>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</si>
  <si>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</si>
  <si>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</si>
  <si>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</si>
  <si>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</si>
  <si>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</si>
  <si>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</si>
  <si>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</si>
  <si>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</si>
  <si>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</si>
  <si>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</si>
  <si>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</si>
  <si>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</si>
  <si>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</si>
  <si>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</si>
  <si>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</si>
  <si>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</si>
  <si>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</si>
  <si>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</si>
  <si>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</si>
  <si>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</si>
  <si>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</si>
  <si>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</si>
  <si>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</si>
  <si>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</si>
  <si>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</si>
  <si>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</si>
  <si>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</si>
  <si>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</si>
  <si>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</si>
  <si>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</si>
  <si>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</si>
  <si>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</si>
  <si>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</si>
  <si>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</si>
  <si>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</si>
  <si>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</si>
  <si>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</si>
  <si>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</si>
  <si>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</si>
  <si>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</si>
  <si>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</si>
  <si>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</si>
  <si>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</si>
  <si>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</si>
  <si>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</si>
  <si>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</si>
  <si>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</si>
  <si>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</si>
  <si>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</si>
  <si>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</si>
  <si>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</si>
  <si>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</si>
  <si>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</si>
  <si>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</si>
  <si>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</si>
  <si>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</si>
  <si>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</si>
  <si>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</si>
  <si>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</si>
  <si>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</si>
  <si>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</si>
  <si>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</si>
  <si>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</si>
  <si>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</si>
  <si>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</si>
  <si>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</si>
  <si>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</si>
  <si>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</si>
  <si>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</si>
  <si>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</si>
  <si>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</si>
  <si>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</si>
  <si>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</si>
  <si>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</si>
  <si>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</si>
  <si>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</si>
  <si>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</si>
  <si>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</si>
  <si>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</si>
  <si>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</si>
  <si>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</si>
  <si>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</si>
  <si>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</si>
  <si>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</si>
  <si>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</si>
  <si>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</si>
  <si>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</si>
  <si>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</si>
  <si>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</si>
  <si>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</si>
  <si>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</si>
  <si>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</si>
  <si>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</si>
  <si>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</si>
  <si>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</si>
  <si>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</si>
  <si>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</si>
  <si>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</si>
  <si>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</si>
  <si>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</si>
  <si>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</si>
  <si>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</si>
  <si>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</si>
  <si>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</si>
  <si>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</si>
  <si>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</si>
  <si>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</si>
  <si>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</si>
  <si>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</si>
  <si>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</si>
  <si>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</si>
  <si>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</si>
  <si>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</si>
  <si>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</si>
  <si>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</si>
  <si>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</si>
  <si>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</si>
  <si>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</si>
  <si>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</si>
  <si>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</si>
  <si>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</si>
  <si>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</si>
  <si>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</si>
  <si>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</si>
  <si>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</si>
  <si>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</si>
  <si>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</si>
  <si>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</si>
  <si>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</si>
  <si>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</si>
  <si>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</si>
  <si>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</si>
  <si>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</si>
  <si>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</si>
  <si>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</si>
  <si>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</si>
  <si>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</si>
  <si>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</si>
  <si>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</si>
  <si>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</si>
  <si>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</si>
  <si>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</si>
  <si>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</si>
  <si>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</si>
  <si>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</si>
  <si>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</si>
  <si>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</si>
  <si>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</si>
  <si>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</si>
  <si>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</si>
  <si>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</si>
  <si>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</si>
  <si>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</si>
  <si>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</si>
  <si>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</si>
  <si>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</si>
  <si>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</si>
  <si>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</si>
  <si>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</si>
  <si>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</si>
  <si>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</si>
  <si>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</si>
  <si>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</si>
  <si>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</si>
  <si>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</si>
  <si>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</si>
  <si>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</si>
  <si>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</si>
  <si>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</si>
  <si>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</si>
  <si>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</si>
  <si>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</si>
  <si>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</si>
  <si>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</si>
  <si>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</si>
  <si>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</si>
  <si>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</si>
  <si>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</si>
  <si>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</si>
  <si>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</si>
  <si>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</si>
  <si>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</si>
  <si>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</si>
  <si>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</si>
  <si>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</si>
  <si>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</si>
  <si>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</si>
  <si>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</si>
  <si>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</si>
  <si>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</si>
  <si>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</si>
  <si>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</si>
  <si>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</si>
  <si>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</si>
  <si>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</si>
  <si>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</si>
  <si>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</si>
  <si>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</si>
  <si>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</si>
  <si>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</si>
  <si>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</si>
  <si>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</si>
  <si>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</si>
  <si>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</si>
  <si>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</si>
  <si>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</si>
  <si>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</si>
  <si>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</si>
  <si>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</si>
  <si>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</si>
  <si>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</si>
  <si>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</si>
  <si>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</si>
  <si>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</si>
  <si>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</si>
  <si>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</si>
  <si>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</si>
  <si>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</si>
  <si>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</si>
  <si>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</si>
  <si>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</si>
  <si>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</si>
  <si>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</si>
  <si>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</si>
  <si>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</si>
  <si>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</si>
  <si>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</si>
  <si>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</si>
  <si>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</si>
  <si>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</si>
  <si>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</si>
  <si>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</si>
  <si>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</si>
  <si>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</si>
  <si>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</si>
  <si>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</si>
  <si>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</si>
  <si>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</si>
  <si>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</si>
  <si>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</si>
  <si>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</si>
  <si>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</si>
  <si>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</si>
  <si>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</si>
  <si>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</si>
  <si>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</si>
  <si>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</si>
  <si>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</si>
  <si>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</si>
  <si>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</si>
  <si>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</si>
  <si>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</si>
  <si>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</si>
  <si>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</si>
  <si>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</si>
  <si>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</si>
  <si>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</si>
  <si>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</si>
  <si>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</si>
  <si>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</si>
  <si>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</si>
  <si>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</si>
  <si>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</si>
  <si>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</si>
  <si>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</si>
  <si>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</si>
  <si>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</si>
  <si>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</si>
  <si>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</si>
  <si>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</si>
  <si>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</si>
  <si>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</si>
  <si>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</si>
  <si>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</si>
  <si>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</si>
  <si>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</si>
  <si>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</si>
  <si>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</si>
  <si>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</si>
  <si>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</si>
  <si>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</si>
  <si>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</si>
  <si>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</si>
  <si>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</si>
  <si>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</si>
  <si>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</si>
  <si>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</si>
  <si>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</si>
  <si>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</si>
  <si>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</si>
  <si>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</si>
  <si>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</si>
  <si>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</si>
  <si>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</si>
  <si>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</si>
  <si>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</si>
  <si>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</si>
  <si>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</si>
  <si>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</si>
  <si>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</si>
  <si>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</si>
  <si>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</si>
  <si>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</si>
  <si>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</si>
  <si>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</si>
  <si>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</si>
  <si>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</si>
  <si>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</si>
  <si>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</si>
  <si>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</si>
  <si>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</si>
  <si>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</si>
  <si>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</si>
  <si>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</si>
  <si>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</si>
  <si>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</si>
  <si>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</si>
  <si>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</si>
  <si>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</si>
  <si>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</si>
  <si>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</si>
  <si>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</si>
  <si>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</si>
  <si>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</si>
  <si>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</si>
  <si>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</si>
  <si>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</si>
  <si>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</si>
  <si>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</si>
  <si>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</si>
  <si>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</si>
  <si>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</si>
  <si>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</si>
  <si>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</si>
  <si>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</si>
  <si>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</si>
  <si>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</si>
  <si>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</si>
  <si>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</si>
  <si>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</si>
  <si>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</si>
  <si>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</si>
  <si>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</si>
  <si>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</si>
  <si>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</si>
  <si>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</si>
  <si>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</si>
  <si>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</si>
  <si>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</si>
  <si>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</si>
  <si>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</si>
  <si>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</si>
  <si>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</si>
  <si>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</si>
  <si>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</si>
  <si>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</si>
  <si>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</si>
  <si>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</si>
  <si>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</si>
  <si>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</si>
  <si>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</si>
  <si>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</si>
  <si>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</si>
  <si>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</si>
  <si>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</si>
  <si>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</si>
  <si>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</si>
  <si>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</si>
  <si>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</si>
  <si>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</si>
  <si>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</si>
  <si>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</si>
  <si>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</si>
  <si>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</si>
  <si>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</si>
  <si>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</si>
  <si>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</si>
  <si>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</si>
  <si>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</si>
  <si>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</si>
  <si>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</si>
  <si>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</si>
  <si>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</si>
  <si>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</si>
  <si>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</si>
  <si>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</si>
  <si>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</si>
  <si>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</si>
  <si>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</si>
  <si>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</si>
  <si>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</si>
  <si>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</si>
  <si>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</si>
  <si>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</si>
  <si>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</si>
  <si>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</si>
  <si>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</si>
  <si>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</si>
  <si>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</si>
  <si>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</si>
  <si>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</si>
  <si>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</si>
  <si>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</si>
  <si>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</si>
  <si>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</si>
  <si>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</si>
  <si>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</si>
  <si>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</si>
  <si>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</si>
  <si>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</si>
  <si>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</si>
  <si>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</si>
  <si>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</si>
  <si>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</si>
  <si>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</si>
  <si>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</si>
  <si>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</si>
  <si>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</si>
  <si>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</si>
  <si>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</si>
  <si>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</si>
  <si>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</si>
  <si>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</si>
  <si>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</si>
  <si>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</si>
  <si>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</si>
  <si>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</si>
  <si>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</si>
  <si>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</si>
  <si>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</si>
  <si>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</si>
  <si>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</si>
  <si>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</si>
  <si>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</si>
  <si>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</si>
  <si>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</si>
  <si>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</si>
  <si>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</si>
  <si>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</si>
  <si>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</si>
  <si>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</si>
  <si>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</si>
  <si>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</si>
  <si>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</si>
  <si>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</si>
  <si>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</si>
  <si>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</si>
  <si>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</si>
  <si>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</si>
  <si>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</si>
  <si>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</si>
  <si>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</si>
  <si>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</si>
  <si>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</si>
  <si>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</si>
  <si>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</si>
  <si>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</si>
  <si>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</si>
  <si>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</si>
  <si>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</si>
  <si>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</si>
  <si>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</si>
  <si>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</si>
  <si>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</si>
  <si>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</si>
  <si>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</si>
  <si>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</si>
  <si>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</si>
  <si>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</si>
  <si>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</si>
  <si>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</si>
  <si>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</si>
  <si>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</si>
  <si>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</si>
  <si>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</si>
  <si>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</si>
  <si>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</si>
  <si>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</si>
  <si>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</si>
  <si>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</si>
  <si>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</si>
  <si>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</si>
  <si>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</si>
  <si>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</si>
  <si>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</si>
  <si>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</si>
  <si>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</si>
  <si>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</si>
  <si>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</si>
  <si>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</si>
  <si>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</si>
  <si>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</si>
  <si>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</si>
  <si>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</si>
  <si>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</si>
  <si>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</si>
  <si>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</si>
  <si>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</si>
  <si>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</si>
  <si>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</si>
  <si>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</si>
  <si>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</si>
  <si>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</si>
  <si>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</si>
  <si>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</si>
  <si>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</si>
  <si>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</si>
  <si>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</si>
  <si>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</si>
  <si>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</si>
  <si>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</si>
  <si>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</si>
  <si>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</si>
  <si>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</si>
  <si>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</si>
  <si>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</si>
  <si>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</si>
  <si>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</si>
  <si>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</si>
  <si>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</si>
  <si>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</si>
  <si>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</si>
  <si>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</si>
  <si>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</si>
  <si>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</si>
  <si>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</si>
  <si>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</si>
  <si>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</si>
  <si>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</si>
  <si>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</si>
  <si>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</si>
  <si>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</si>
  <si>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</si>
  <si>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</si>
  <si>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</si>
  <si>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</si>
  <si>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</si>
  <si>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</si>
  <si>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</si>
  <si>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</si>
  <si>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</si>
  <si>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</si>
  <si>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</si>
  <si>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</si>
  <si>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</si>
  <si>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</si>
  <si>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</si>
  <si>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</si>
  <si>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</si>
  <si>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</si>
  <si>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</si>
  <si>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</si>
  <si>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</si>
  <si>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</si>
  <si>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</si>
  <si>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</si>
  <si>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</si>
  <si>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</si>
  <si>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</si>
  <si>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</si>
  <si>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</si>
  <si>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</si>
  <si>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</si>
  <si>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</si>
  <si>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</si>
  <si>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</si>
  <si>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</si>
  <si>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</si>
  <si>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</si>
  <si>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</si>
  <si>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</si>
  <si>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</si>
  <si>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</si>
  <si>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</si>
  <si>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</si>
  <si>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</si>
  <si>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</si>
  <si>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</si>
  <si>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</si>
  <si>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</si>
  <si>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</si>
  <si>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</si>
  <si>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</si>
  <si>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</si>
  <si>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</si>
  <si>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</si>
  <si>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</si>
  <si>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</si>
  <si>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</si>
  <si>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</si>
  <si>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</si>
  <si>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</si>
  <si>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</si>
  <si>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</si>
  <si>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</si>
  <si>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</si>
  <si>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</si>
  <si>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</si>
  <si>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</si>
  <si>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</si>
  <si>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</si>
  <si>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</si>
  <si>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</si>
  <si>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</si>
  <si>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</si>
  <si>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</si>
  <si>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</si>
  <si>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</si>
  <si>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</si>
  <si>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</si>
  <si>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</si>
  <si>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</si>
  <si>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</si>
  <si>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</si>
  <si>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</si>
  <si>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</si>
  <si>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</si>
  <si>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</si>
  <si>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</si>
  <si>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</si>
  <si>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</si>
  <si>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</si>
  <si>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</si>
  <si>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</si>
  <si>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</si>
  <si>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</si>
  <si>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</si>
  <si>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</si>
  <si>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</si>
  <si>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</si>
  <si>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</si>
  <si>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</si>
  <si>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</si>
  <si>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</si>
  <si>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</si>
  <si>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</si>
  <si>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</si>
  <si>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</si>
  <si>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</si>
  <si>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</si>
  <si>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</si>
  <si>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</si>
  <si>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</si>
  <si>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</si>
  <si>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</si>
  <si>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</si>
  <si>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</si>
  <si>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</si>
  <si>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</si>
  <si>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</si>
  <si>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</si>
  <si>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</si>
  <si>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</si>
  <si>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</si>
  <si>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</si>
  <si>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</si>
  <si>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</si>
  <si>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</si>
  <si>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</si>
  <si>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</si>
  <si>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</si>
  <si>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</si>
  <si>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</si>
  <si>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</si>
  <si>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</si>
  <si>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</si>
  <si>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</si>
  <si>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</si>
  <si>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</si>
  <si>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</si>
  <si>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</si>
  <si>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</si>
  <si>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</si>
  <si>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</si>
  <si>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</si>
  <si>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</si>
  <si>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</si>
  <si>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</si>
  <si>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</si>
  <si>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</si>
  <si>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</si>
  <si>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</si>
  <si>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</si>
  <si>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</si>
  <si>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</si>
  <si>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</si>
  <si>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</si>
  <si>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</si>
  <si>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</si>
  <si>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</si>
  <si>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</si>
  <si>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</si>
  <si>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</si>
  <si>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</si>
  <si>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</si>
  <si>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</si>
  <si>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</si>
  <si>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</si>
  <si>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</si>
  <si>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</si>
  <si>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</si>
  <si>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</si>
  <si>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</si>
  <si>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</si>
  <si>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</si>
  <si>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</si>
  <si>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</si>
  <si>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</si>
  <si>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</si>
  <si>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</si>
  <si>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</si>
  <si>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</si>
  <si>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</si>
  <si>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</si>
  <si>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</si>
  <si>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</si>
  <si>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</si>
  <si>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</si>
  <si>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</si>
  <si>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</si>
  <si>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</si>
  <si>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</si>
  <si>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</si>
  <si>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</si>
  <si>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</si>
  <si>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</si>
  <si>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</si>
  <si>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</si>
  <si>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</si>
  <si>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</si>
  <si>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</si>
  <si>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</si>
  <si>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</si>
  <si>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</si>
  <si>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</si>
  <si>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</si>
  <si>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</si>
  <si>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</si>
  <si>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</si>
  <si>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</si>
  <si>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</si>
  <si>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</si>
  <si>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</si>
  <si>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</si>
  <si>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</si>
  <si>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</si>
  <si>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</si>
  <si>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</si>
  <si>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</si>
  <si>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</si>
  <si>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</si>
  <si>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</si>
  <si>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</si>
  <si>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</si>
  <si>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</si>
  <si>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</si>
  <si>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</si>
  <si>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</si>
  <si>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</si>
  <si>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</si>
  <si>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</si>
  <si>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</si>
  <si>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</si>
  <si>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</si>
  <si>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</si>
  <si>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</si>
  <si>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</si>
  <si>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</si>
  <si>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</si>
  <si>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</si>
  <si>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</si>
  <si>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</si>
  <si>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</si>
  <si>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</si>
  <si>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</si>
  <si>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</si>
  <si>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</si>
  <si>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</si>
  <si>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</si>
  <si>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</si>
  <si>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</si>
  <si>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</si>
  <si>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</si>
  <si>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</si>
  <si>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</si>
  <si>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</si>
  <si>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</si>
  <si>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</si>
  <si>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</si>
  <si>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</si>
  <si>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</si>
  <si>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</si>
  <si>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</si>
  <si>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</si>
  <si>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</si>
  <si>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</si>
  <si>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</si>
  <si>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</si>
  <si>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</si>
  <si>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</si>
  <si>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</si>
  <si>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</si>
  <si>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</si>
  <si>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</si>
  <si>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</si>
  <si>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</si>
  <si>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</si>
  <si>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</si>
  <si>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</si>
  <si>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</si>
  <si>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</si>
  <si>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</si>
  <si>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</si>
  <si>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</si>
  <si>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</si>
  <si>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</si>
  <si>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</si>
  <si>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</si>
  <si>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</si>
  <si>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</si>
  <si>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</si>
  <si>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</si>
  <si>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</si>
  <si>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</si>
  <si>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</si>
  <si>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</si>
  <si>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</si>
  <si>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</si>
  <si>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</si>
  <si>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</si>
  <si>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</si>
  <si>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</si>
  <si>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</si>
  <si>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</si>
  <si>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</si>
  <si>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</si>
  <si>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</si>
  <si>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</si>
  <si>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</si>
  <si>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</si>
  <si>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</si>
  <si>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</si>
  <si>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</si>
  <si>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</si>
  <si>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</si>
  <si>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</si>
  <si>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</si>
  <si>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</si>
  <si>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</si>
  <si>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</si>
  <si>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</si>
  <si>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</si>
  <si>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</si>
  <si>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</si>
  <si>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</si>
  <si>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</si>
  <si>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</si>
  <si>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</si>
  <si>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</si>
  <si>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</si>
  <si>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</si>
  <si>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</si>
  <si>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</si>
  <si>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</si>
  <si>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</si>
  <si>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</si>
  <si>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</si>
  <si>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</si>
  <si>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</si>
  <si>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</si>
  <si>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</si>
  <si>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</si>
  <si>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</si>
  <si>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</si>
  <si>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</si>
  <si>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</si>
  <si>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</si>
  <si>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</si>
  <si>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</si>
  <si>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</si>
  <si>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</si>
  <si>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</si>
  <si>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</si>
  <si>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</si>
  <si>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</si>
  <si>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</si>
  <si>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</si>
  <si>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</si>
  <si>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</si>
  <si>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</si>
  <si>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</si>
  <si>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</si>
  <si>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</si>
  <si>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</si>
  <si>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</si>
  <si>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</si>
  <si>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</si>
  <si>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</si>
  <si>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</si>
  <si>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</si>
  <si>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</si>
  <si>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</si>
  <si>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</si>
  <si>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</si>
  <si>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</si>
  <si>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</si>
  <si>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</si>
  <si>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</si>
  <si>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</si>
  <si>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</si>
  <si>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</si>
  <si>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</si>
  <si>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</si>
  <si>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</si>
  <si>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</si>
  <si>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</si>
  <si>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</si>
  <si>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</si>
  <si>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</si>
  <si>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</si>
  <si>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</si>
  <si>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</si>
  <si>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</si>
  <si>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</si>
  <si>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</si>
  <si>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</si>
  <si>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</si>
  <si>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</si>
  <si>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</si>
  <si>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</si>
  <si>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</si>
  <si>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</si>
  <si>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</si>
  <si>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</si>
  <si>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</si>
  <si>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</si>
  <si>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</si>
  <si>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</si>
  <si>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</si>
  <si>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</si>
  <si>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</si>
  <si>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</si>
  <si>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</si>
  <si>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</si>
  <si>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</si>
  <si>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</si>
  <si>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</si>
  <si>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</si>
  <si>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</si>
  <si>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</si>
  <si>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</si>
  <si>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</si>
  <si>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</si>
  <si>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</si>
  <si>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</si>
  <si>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</si>
  <si>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</si>
  <si>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</si>
  <si>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</si>
  <si>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</si>
  <si>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</si>
  <si>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</si>
  <si>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</si>
  <si>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</si>
  <si>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</si>
  <si>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</si>
  <si>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</si>
  <si>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</si>
  <si>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</si>
  <si>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</si>
  <si>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</si>
  <si>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</si>
  <si>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</si>
  <si>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</si>
  <si>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</si>
  <si>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</si>
  <si>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</si>
  <si>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</si>
  <si>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</si>
  <si>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</si>
  <si>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</si>
  <si>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</si>
  <si>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</si>
  <si>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</si>
  <si>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</si>
  <si>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</si>
  <si>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</si>
  <si>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</si>
  <si>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</si>
  <si>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</si>
  <si>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</si>
  <si>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</si>
  <si>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</si>
  <si>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</si>
  <si>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</si>
  <si>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</si>
  <si>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</si>
  <si>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</si>
  <si>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</si>
  <si>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</si>
  <si>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</si>
  <si>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</si>
  <si>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</si>
  <si>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</si>
  <si>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</si>
  <si>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</si>
  <si>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</si>
  <si>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</si>
  <si>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</si>
  <si>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</si>
  <si>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</si>
  <si>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</si>
  <si>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</si>
  <si>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</si>
  <si>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</si>
  <si>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</si>
  <si>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</si>
  <si>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</si>
  <si>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</si>
  <si>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</si>
  <si>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</si>
  <si>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</si>
  <si>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</si>
  <si>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</si>
  <si>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</si>
  <si>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</si>
  <si>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</si>
  <si>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</si>
  <si>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</si>
  <si>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</si>
  <si>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</si>
  <si>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</si>
  <si>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</si>
  <si>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</si>
  <si>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</si>
  <si>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</si>
  <si>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</si>
  <si>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</si>
  <si>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</si>
  <si>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</si>
  <si>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</si>
  <si>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</si>
  <si>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</si>
  <si>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</si>
  <si>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</si>
  <si>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</si>
  <si>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</si>
  <si>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</si>
  <si>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</si>
  <si>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</si>
  <si>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</si>
  <si>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</si>
  <si>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</si>
  <si>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</si>
  <si>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</si>
  <si>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</si>
  <si>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</si>
  <si>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</si>
  <si>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</si>
  <si>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</si>
  <si>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</si>
  <si>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</si>
  <si>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</si>
  <si>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</si>
  <si>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</si>
  <si>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</si>
  <si>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</si>
  <si>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</si>
  <si>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</si>
  <si>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</si>
  <si>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</si>
  <si>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</si>
  <si>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</si>
  <si>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</si>
  <si>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</si>
  <si>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</si>
  <si>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</si>
  <si>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</si>
  <si>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</si>
  <si>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</si>
  <si>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</si>
  <si>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</si>
  <si>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</si>
  <si>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</si>
  <si>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</si>
  <si>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</si>
  <si>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</si>
  <si>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</si>
  <si>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</si>
  <si>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</si>
  <si>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</si>
  <si>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</si>
  <si>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</si>
  <si>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</si>
  <si>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</si>
  <si>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</si>
  <si>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</si>
  <si>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</si>
  <si>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</si>
  <si>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</si>
  <si>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</si>
  <si>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</si>
  <si>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</si>
  <si>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</si>
  <si>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</si>
  <si>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</si>
  <si>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</si>
  <si>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</si>
  <si>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</si>
  <si>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</si>
  <si>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</si>
  <si>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</si>
  <si>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</si>
  <si>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</si>
  <si>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</si>
  <si>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</si>
  <si>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</si>
  <si>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</si>
  <si>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</si>
  <si>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</si>
  <si>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</si>
  <si>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</si>
  <si>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</si>
  <si>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</si>
  <si>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</si>
  <si>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</si>
  <si>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</si>
  <si>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</si>
  <si>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</si>
  <si>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</si>
  <si>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</si>
  <si>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</si>
  <si>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</si>
  <si>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</si>
  <si>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</si>
  <si>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</si>
  <si>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</si>
  <si>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</si>
  <si>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</si>
  <si>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</si>
  <si>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</si>
  <si>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</si>
  <si>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</si>
  <si>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</si>
  <si>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</si>
  <si>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</si>
  <si>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</si>
  <si>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</si>
  <si>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</si>
  <si>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</si>
  <si>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</si>
  <si>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</si>
  <si>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</si>
  <si>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</si>
  <si>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</si>
  <si>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</si>
  <si>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</si>
  <si>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</si>
  <si>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</si>
  <si>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</si>
  <si>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</si>
  <si>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</si>
  <si>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</si>
  <si>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</si>
  <si>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</si>
  <si>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</si>
  <si>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</si>
  <si>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</si>
  <si>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</si>
  <si>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</si>
  <si>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</si>
  <si>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</si>
  <si>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</si>
  <si>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</si>
  <si>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</si>
  <si>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</si>
  <si>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</si>
  <si>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</si>
  <si>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</si>
  <si>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</si>
  <si>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</si>
  <si>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</si>
  <si>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</si>
  <si>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</si>
  <si>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</si>
  <si>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</si>
  <si>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</si>
  <si>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</si>
  <si>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</si>
  <si>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</si>
  <si>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</si>
  <si>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</si>
  <si>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</si>
  <si>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</si>
  <si>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</si>
  <si>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</si>
  <si>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</si>
  <si>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</si>
  <si>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</si>
  <si>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</si>
  <si>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</si>
  <si>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</si>
  <si>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</si>
  <si>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</si>
  <si>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</si>
  <si>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</si>
  <si>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</si>
  <si>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</si>
  <si>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</si>
  <si>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</si>
  <si>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</si>
  <si>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</si>
  <si>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</si>
  <si>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</si>
  <si>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</si>
  <si>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</si>
  <si>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</si>
  <si>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</si>
  <si>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</si>
  <si>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</si>
  <si>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</si>
  <si>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</si>
  <si>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</si>
  <si>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</si>
  <si>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</si>
  <si>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</si>
  <si>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</si>
  <si>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</si>
  <si>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</si>
  <si>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</si>
  <si>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</si>
  <si>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</si>
  <si>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</si>
  <si>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</si>
  <si>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</si>
  <si>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</si>
  <si>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</si>
  <si>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</si>
  <si>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</si>
  <si>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</si>
  <si>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</si>
  <si>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</si>
  <si>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</si>
  <si>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</si>
  <si>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</si>
  <si>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</si>
  <si>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</si>
  <si>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</si>
  <si>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</si>
  <si>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</si>
  <si>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</si>
  <si>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</si>
  <si>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</si>
  <si>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</si>
  <si>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</si>
  <si>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</si>
  <si>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</si>
  <si>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</si>
  <si>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</si>
  <si>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</si>
  <si>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</si>
  <si>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</si>
  <si>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</si>
  <si>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</si>
  <si>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</si>
  <si>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</si>
  <si>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</si>
  <si>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</si>
  <si>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</si>
  <si>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</si>
  <si>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</si>
  <si>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</si>
  <si>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</si>
  <si>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</si>
  <si>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</si>
  <si>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</si>
  <si>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</si>
  <si>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</si>
  <si>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</si>
  <si>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</si>
  <si>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</si>
  <si>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</si>
  <si>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</si>
  <si>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</si>
  <si>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</si>
  <si>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</si>
  <si>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</si>
  <si>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</si>
  <si>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</si>
  <si>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</si>
  <si>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</si>
  <si>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</si>
  <si>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</si>
  <si>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</si>
  <si>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</si>
  <si>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</si>
  <si>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</si>
  <si>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</si>
  <si>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</si>
  <si>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</si>
  <si>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</si>
  <si>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</si>
  <si>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</si>
  <si>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</si>
  <si>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</si>
  <si>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</si>
  <si>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</si>
  <si>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</si>
  <si>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</si>
  <si>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</si>
  <si>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</si>
  <si>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</si>
  <si>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</si>
  <si>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</si>
  <si>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</si>
  <si>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</si>
  <si>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</si>
  <si>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</si>
  <si>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</si>
  <si>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</si>
  <si>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</si>
  <si>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</si>
  <si>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</si>
  <si>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</si>
  <si>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</si>
  <si>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</si>
  <si>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</si>
  <si>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</si>
  <si>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</si>
  <si>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</si>
  <si>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</si>
  <si>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</si>
  <si>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</si>
  <si>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</si>
  <si>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</si>
  <si>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</si>
  <si>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</si>
  <si>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</si>
  <si>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</si>
  <si>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</si>
  <si>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</si>
  <si>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</si>
  <si>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</si>
  <si>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</si>
  <si>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</si>
  <si>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</si>
  <si>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</si>
  <si>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</si>
  <si>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</si>
  <si>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</si>
  <si>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</si>
  <si>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</si>
  <si>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</si>
  <si>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</si>
  <si>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</si>
  <si>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</si>
  <si>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</si>
  <si>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</si>
  <si>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</si>
  <si>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</si>
  <si>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</si>
  <si>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</si>
  <si>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</si>
  <si>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</si>
  <si>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</si>
  <si>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</si>
  <si>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</si>
  <si>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</si>
  <si>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</si>
  <si>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</si>
  <si>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</si>
  <si>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</si>
  <si>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</si>
  <si>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</si>
  <si>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</si>
  <si>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</si>
  <si>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</si>
  <si>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</si>
  <si>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</si>
  <si>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</si>
  <si>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</si>
  <si>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</si>
  <si>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</si>
  <si>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</si>
  <si>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</si>
  <si>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</si>
  <si>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</si>
  <si>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</si>
  <si>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</si>
  <si>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</si>
  <si>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</si>
  <si>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</si>
  <si>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</si>
  <si>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</si>
  <si>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</si>
  <si>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</si>
  <si>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</si>
  <si>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</si>
  <si>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</si>
  <si>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</si>
  <si>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</si>
  <si>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</si>
  <si>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</si>
  <si>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</si>
  <si>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</si>
  <si>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</si>
  <si>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</si>
  <si>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</si>
  <si>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</si>
  <si>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</si>
  <si>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</si>
  <si>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</si>
  <si>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</si>
  <si>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</si>
  <si>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</si>
  <si>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</si>
  <si>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</si>
  <si>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</si>
  <si>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</si>
  <si>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</si>
  <si>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</si>
  <si>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</si>
  <si>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</si>
  <si>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</si>
  <si>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</si>
  <si>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</si>
  <si>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</si>
  <si>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</si>
  <si>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</si>
  <si>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</si>
  <si>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</si>
  <si>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</si>
  <si>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</si>
  <si>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</si>
  <si>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</si>
  <si>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</si>
  <si>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</si>
  <si>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</si>
  <si>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</si>
  <si>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</si>
  <si>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</si>
  <si>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</si>
  <si>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</si>
  <si>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</si>
  <si>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</si>
  <si>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</si>
  <si>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</si>
  <si>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</si>
  <si>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</si>
  <si>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</si>
  <si>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</si>
  <si>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</si>
  <si>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</si>
  <si>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</si>
  <si>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</si>
  <si>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</si>
  <si>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</si>
  <si>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</si>
  <si>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</si>
  <si>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</si>
  <si>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</si>
  <si>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</si>
  <si>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</si>
  <si>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</si>
  <si>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</si>
  <si>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</si>
  <si>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</si>
  <si>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</si>
  <si>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</si>
  <si>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</si>
  <si>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</si>
  <si>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</si>
  <si>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</si>
  <si>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</si>
  <si>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</si>
  <si>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</si>
  <si>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</si>
  <si>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</si>
  <si>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</si>
  <si>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</si>
  <si>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</si>
  <si>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</si>
  <si>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</si>
  <si>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</si>
  <si>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</si>
  <si>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</si>
  <si>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</si>
  <si>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</si>
  <si>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</si>
  <si>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</si>
  <si>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</si>
  <si>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</si>
  <si>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</si>
  <si>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</si>
  <si>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</si>
  <si>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</si>
  <si>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</si>
  <si>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</si>
  <si>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</si>
  <si>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</si>
  <si>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</si>
  <si>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</si>
  <si>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</si>
  <si>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</si>
  <si>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</si>
  <si>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</si>
  <si>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</si>
  <si>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</si>
  <si>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</si>
  <si>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</si>
  <si>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</si>
  <si>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</si>
  <si>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</si>
  <si>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</si>
  <si>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</si>
  <si>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</si>
  <si>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</si>
  <si>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</si>
  <si>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</si>
  <si>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</si>
  <si>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</si>
  <si>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</si>
  <si>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</si>
  <si>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</si>
  <si>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</si>
  <si>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</si>
  <si>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</si>
  <si>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</si>
  <si>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</si>
  <si>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</si>
  <si>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</si>
  <si>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</si>
  <si>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</si>
  <si>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</si>
  <si>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</si>
  <si>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</si>
  <si>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</si>
  <si>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</si>
  <si>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</si>
  <si>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</si>
  <si>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</si>
  <si>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</si>
  <si>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</si>
  <si>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</si>
  <si>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</si>
  <si>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</si>
  <si>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</si>
  <si>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</si>
  <si>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</si>
  <si>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</si>
  <si>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</si>
  <si>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</si>
  <si>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</si>
  <si>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</si>
  <si>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</si>
  <si>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</si>
  <si>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</si>
  <si>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</si>
  <si>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</si>
  <si>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</si>
  <si>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</si>
  <si>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</si>
  <si>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</si>
  <si>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</si>
  <si>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</si>
  <si>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</si>
  <si>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</si>
  <si>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</si>
  <si>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</si>
  <si>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</si>
  <si>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</si>
  <si>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</si>
  <si>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</si>
  <si>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</si>
  <si>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</si>
  <si>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</si>
  <si>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</si>
  <si>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</si>
  <si>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</si>
  <si>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</si>
  <si>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</si>
  <si>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</si>
  <si>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</si>
  <si>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</si>
  <si>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</si>
  <si>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</si>
  <si>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</si>
  <si>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</si>
  <si>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</si>
  <si>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</si>
  <si>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</si>
  <si>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</si>
  <si>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</si>
  <si>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</si>
  <si>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</si>
  <si>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</si>
  <si>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</si>
  <si>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</si>
  <si>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</si>
  <si>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</si>
  <si>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</si>
  <si>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</si>
  <si>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</si>
  <si>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</si>
  <si>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</si>
  <si>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</si>
  <si>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</si>
  <si>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</si>
  <si>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</si>
  <si>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</si>
  <si>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</si>
  <si>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</si>
  <si>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</si>
  <si>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</si>
  <si>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</si>
  <si>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</si>
  <si>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</si>
  <si>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</si>
  <si>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</si>
  <si>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</si>
  <si>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</si>
  <si>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</si>
  <si>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</si>
  <si>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</si>
  <si>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</si>
  <si>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</si>
  <si>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</si>
  <si>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</si>
  <si>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</si>
  <si>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</si>
  <si>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</si>
  <si>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</si>
  <si>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</si>
  <si>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</si>
  <si>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</si>
  <si>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</si>
  <si>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</si>
  <si>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</si>
  <si>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</si>
  <si>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</si>
  <si>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</si>
  <si>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</si>
  <si>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</si>
  <si>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</si>
  <si>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</si>
  <si>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</si>
  <si>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</si>
  <si>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</si>
  <si>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</si>
  <si>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</si>
  <si>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</si>
  <si>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</si>
  <si>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</si>
  <si>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</si>
  <si>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</si>
  <si>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</si>
  <si>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</si>
  <si>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</si>
  <si>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</si>
  <si>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</si>
  <si>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</si>
  <si>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</si>
  <si>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</si>
  <si>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</si>
  <si>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</si>
  <si>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</si>
  <si>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</si>
  <si>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</si>
  <si>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</si>
  <si>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</si>
  <si>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</si>
  <si>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</si>
  <si>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</si>
  <si>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</si>
  <si>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</si>
  <si>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</si>
  <si>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</si>
  <si>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</si>
  <si>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</si>
  <si>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</si>
  <si>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</si>
  <si>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</si>
  <si>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</si>
  <si>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</si>
  <si>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</si>
  <si>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</si>
  <si>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</si>
  <si>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</si>
  <si>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</si>
  <si>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</si>
  <si>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</si>
  <si>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</si>
  <si>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</si>
  <si>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</si>
  <si>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</si>
  <si>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</si>
  <si>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</si>
  <si>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</si>
  <si>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</si>
  <si>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</si>
  <si>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</si>
  <si>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</si>
  <si>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</si>
  <si>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</si>
  <si>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</si>
  <si>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</si>
  <si>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</si>
  <si>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</si>
  <si>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</si>
  <si>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</si>
  <si>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</si>
  <si>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</si>
  <si>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</si>
  <si>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</si>
  <si>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</si>
  <si>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</si>
  <si>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</si>
  <si>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</si>
  <si>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</si>
  <si>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</si>
  <si>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</si>
  <si>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</si>
  <si>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</si>
  <si>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</si>
  <si>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</si>
  <si>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</si>
  <si>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</si>
  <si>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</si>
  <si>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</si>
  <si>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</si>
  <si>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</si>
  <si>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</si>
  <si>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</si>
  <si>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</si>
  <si>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</si>
  <si>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</si>
  <si>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</si>
  <si>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</si>
  <si>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</si>
  <si>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</si>
  <si>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</si>
  <si>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</si>
  <si>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</si>
  <si>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</si>
  <si>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</si>
  <si>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</si>
  <si>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</si>
  <si>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</si>
  <si>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</si>
  <si>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</si>
  <si>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</si>
  <si>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</si>
  <si>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</si>
  <si>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</si>
  <si>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</si>
  <si>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</si>
  <si>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</si>
  <si>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</si>
  <si>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</si>
  <si>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</si>
  <si>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</si>
  <si>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</si>
  <si>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</si>
  <si>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</si>
  <si>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</si>
  <si>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</si>
  <si>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</si>
  <si>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</si>
  <si>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</si>
  <si>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</si>
  <si>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</si>
  <si>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</si>
  <si>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</si>
  <si>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</si>
  <si>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</si>
  <si>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</si>
  <si>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</si>
  <si>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</si>
  <si>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</si>
  <si>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</si>
  <si>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</si>
  <si>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</si>
  <si>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</si>
  <si>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</si>
  <si>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</si>
  <si>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</si>
  <si>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</si>
  <si>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</si>
  <si>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</si>
  <si>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</si>
  <si>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</si>
  <si>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</si>
  <si>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</si>
  <si>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</si>
  <si>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</si>
  <si>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</si>
  <si>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</si>
  <si>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</si>
  <si>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</si>
  <si>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</si>
  <si>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</si>
  <si>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</si>
  <si>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</si>
  <si>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</si>
  <si>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</si>
  <si>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</si>
  <si>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</si>
  <si>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</si>
  <si>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</si>
  <si>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</si>
  <si>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</si>
  <si>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</si>
  <si>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</si>
  <si>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</si>
  <si>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</si>
  <si>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</si>
  <si>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</si>
  <si>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</si>
  <si>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</si>
  <si>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</si>
  <si>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</si>
  <si>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</si>
  <si>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</si>
  <si>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</si>
  <si>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</si>
  <si>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</si>
  <si>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</si>
  <si>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</si>
  <si>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</si>
  <si>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</si>
  <si>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</si>
  <si>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</si>
  <si>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</si>
  <si>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</si>
  <si>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</si>
  <si>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</si>
  <si>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</si>
  <si>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</si>
  <si>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</si>
  <si>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</si>
  <si>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</si>
  <si>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</si>
  <si>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</si>
  <si>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</si>
  <si>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</si>
  <si>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</si>
  <si>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</si>
  <si>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</si>
  <si>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</si>
  <si>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</si>
  <si>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</si>
  <si>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</si>
  <si>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</si>
  <si>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</si>
  <si>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</si>
  <si>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</si>
  <si>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</si>
  <si>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</si>
  <si>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</si>
  <si>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</si>
  <si>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</si>
  <si>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</si>
  <si>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</si>
  <si>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</si>
  <si>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</si>
  <si>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</si>
  <si>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</si>
  <si>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</si>
  <si>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</si>
  <si>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</si>
  <si>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</si>
  <si>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</si>
  <si>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</si>
  <si>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</si>
  <si>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</si>
  <si>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</si>
  <si>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</si>
  <si>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</si>
  <si>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</si>
  <si>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</si>
  <si>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</si>
  <si>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</si>
  <si>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</si>
  <si>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</si>
  <si>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</si>
  <si>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</si>
  <si>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</si>
  <si>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</si>
  <si>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</si>
  <si>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</si>
  <si>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</si>
  <si>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</si>
  <si>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</si>
  <si>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</si>
  <si>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</si>
  <si>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</si>
  <si>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</si>
  <si>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</si>
  <si>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</si>
  <si>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</si>
  <si>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</si>
  <si>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</si>
  <si>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</si>
  <si>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</si>
  <si>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</si>
  <si>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</si>
  <si>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</si>
  <si>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</si>
  <si>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</si>
  <si>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</si>
  <si>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</si>
  <si>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</si>
  <si>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</si>
  <si>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</si>
  <si>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</si>
  <si>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</si>
  <si>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</si>
  <si>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</si>
  <si>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</si>
  <si>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</si>
  <si>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</si>
  <si>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</si>
  <si>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</si>
  <si>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</si>
  <si>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</si>
  <si>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</si>
  <si>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</si>
  <si>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</si>
  <si>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</si>
  <si>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</si>
  <si>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</si>
  <si>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</si>
  <si>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</si>
  <si>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</si>
  <si>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</si>
  <si>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</si>
  <si>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</si>
  <si>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</si>
  <si>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</si>
  <si>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</si>
  <si>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</si>
  <si>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</si>
  <si>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</si>
  <si>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</si>
  <si>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</si>
  <si>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</si>
  <si>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</si>
  <si>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</si>
  <si>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</si>
  <si>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</si>
  <si>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</si>
  <si>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</si>
  <si>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</si>
  <si>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</si>
  <si>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</si>
  <si>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</si>
  <si>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</si>
  <si>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</si>
  <si>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</si>
  <si>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</si>
  <si>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</si>
  <si>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</si>
  <si>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</si>
  <si>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</si>
  <si>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</si>
  <si>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</si>
  <si>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</si>
  <si>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</si>
  <si>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</si>
  <si>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</si>
  <si>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</si>
  <si>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</si>
  <si>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</si>
  <si>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</si>
  <si>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</si>
  <si>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</si>
  <si>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</si>
  <si>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</si>
  <si>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</si>
  <si>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</si>
  <si>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</si>
  <si>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</si>
  <si>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</si>
  <si>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</si>
  <si>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</si>
  <si>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</si>
  <si>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</si>
  <si>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</si>
  <si>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</si>
  <si>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</si>
  <si>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</si>
  <si>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</si>
  <si>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</si>
  <si>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</si>
  <si>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</si>
  <si>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</si>
  <si>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</si>
  <si>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</si>
  <si>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</si>
  <si>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</si>
  <si>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</si>
  <si>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</si>
  <si>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</si>
  <si>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</si>
  <si>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</si>
  <si>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</si>
  <si>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</si>
  <si>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</si>
  <si>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</si>
  <si>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</si>
  <si>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</si>
  <si>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</si>
  <si>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</si>
  <si>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</si>
  <si>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</si>
  <si>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</si>
  <si>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</si>
  <si>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</si>
  <si>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</si>
  <si>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</si>
  <si>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</si>
  <si>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</si>
  <si>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</si>
  <si>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</si>
  <si>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</si>
  <si>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</si>
  <si>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</si>
  <si>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</si>
  <si>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</si>
  <si>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</si>
  <si>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</si>
  <si>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</si>
  <si>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</si>
  <si>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</si>
  <si>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</si>
  <si>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</si>
  <si>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</si>
  <si>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</si>
  <si>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</si>
  <si>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</si>
  <si>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</si>
  <si>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</si>
  <si>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</si>
  <si>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</si>
  <si>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</si>
  <si>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</si>
  <si>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</si>
  <si>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</si>
  <si>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</si>
  <si>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</si>
  <si>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</si>
  <si>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</si>
  <si>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</si>
  <si>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</si>
  <si>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</si>
  <si>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</si>
  <si>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</si>
  <si>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</si>
  <si>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</si>
  <si>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</si>
  <si>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</si>
  <si>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</si>
  <si>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</si>
  <si>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</si>
  <si>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</si>
  <si>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</si>
  <si>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</si>
  <si>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</si>
  <si>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</si>
  <si>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</si>
  <si>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</si>
  <si>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</si>
  <si>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</si>
  <si>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</si>
  <si>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</si>
  <si>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</si>
  <si>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</si>
  <si>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</si>
  <si>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</si>
  <si>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</si>
  <si>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</si>
  <si>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</si>
  <si>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</si>
  <si>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</si>
  <si>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</si>
  <si>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</si>
  <si>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</si>
  <si>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</si>
  <si>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</si>
  <si>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</si>
  <si>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</si>
  <si>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</si>
  <si>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</si>
  <si>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</si>
  <si>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</si>
  <si>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</si>
  <si>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</si>
  <si>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</si>
  <si>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</si>
  <si>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</si>
  <si>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</si>
  <si>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</si>
  <si>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</si>
  <si>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</si>
  <si>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</si>
  <si>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</si>
  <si>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</si>
  <si>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</si>
  <si>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</si>
  <si>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</si>
  <si>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</si>
  <si>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</si>
  <si>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</si>
  <si>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</si>
  <si>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</si>
  <si>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</si>
  <si>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</si>
  <si>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</si>
  <si>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</si>
  <si>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</si>
  <si>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</si>
  <si>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</si>
  <si>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</si>
  <si>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</si>
  <si>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</si>
  <si>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</si>
  <si>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</si>
  <si>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</si>
  <si>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</si>
  <si>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</si>
  <si>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</si>
  <si>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</si>
  <si>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</si>
  <si>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</si>
  <si>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</si>
  <si>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</si>
  <si>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</si>
  <si>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</si>
  <si>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</si>
  <si>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</si>
  <si>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</si>
  <si>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</si>
  <si>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</si>
  <si>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</si>
  <si>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</si>
  <si>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</si>
  <si>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</si>
  <si>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</si>
  <si>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</si>
  <si>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</si>
  <si>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</si>
  <si>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</si>
  <si>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</si>
  <si>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</si>
  <si>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</si>
  <si>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</si>
  <si>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</si>
  <si>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</si>
  <si>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</si>
  <si>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</si>
  <si>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</si>
  <si>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</si>
  <si>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</si>
  <si>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</si>
  <si>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</si>
  <si>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</si>
  <si>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</si>
  <si>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</si>
  <si>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</si>
  <si>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</si>
  <si>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</si>
  <si>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</si>
  <si>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</si>
  <si>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</si>
  <si>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</si>
  <si>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</si>
  <si>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</si>
  <si>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</si>
  <si>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</si>
  <si>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</si>
  <si>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</si>
  <si>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</si>
  <si>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</si>
  <si>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</si>
  <si>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</si>
  <si>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</si>
  <si>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</si>
  <si>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</si>
  <si>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</si>
  <si>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</si>
  <si>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</si>
  <si>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</si>
  <si>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</si>
  <si>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</si>
  <si>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</si>
  <si>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</si>
  <si>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</si>
  <si>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</si>
  <si>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</si>
  <si>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</si>
  <si>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</si>
  <si>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</si>
  <si>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</si>
  <si>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</si>
  <si>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</si>
  <si>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</si>
  <si>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</si>
  <si>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</si>
  <si>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</si>
  <si>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</si>
  <si>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</si>
  <si>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</si>
  <si>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</si>
  <si>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</si>
  <si>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</si>
  <si>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</si>
  <si>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</si>
  <si>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</si>
  <si>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</si>
  <si>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</si>
  <si>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</si>
  <si>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</si>
  <si>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</si>
  <si>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</si>
  <si>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</si>
  <si>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</si>
  <si>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</si>
  <si>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</si>
  <si>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</si>
  <si>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</si>
  <si>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</si>
  <si>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</si>
  <si>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</si>
  <si>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</si>
  <si>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</si>
  <si>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</si>
  <si>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</si>
  <si>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</si>
  <si>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</si>
  <si>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</si>
  <si>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</si>
  <si>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</si>
  <si>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</si>
  <si>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</si>
  <si>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</si>
  <si>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</si>
  <si>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</si>
  <si>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</si>
  <si>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</si>
  <si>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</si>
  <si>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</si>
  <si>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</si>
  <si>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</si>
  <si>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</si>
  <si>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</si>
  <si>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</si>
  <si>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</si>
  <si>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</si>
  <si>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</si>
  <si>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</si>
  <si>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</si>
  <si>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</si>
  <si>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</si>
  <si>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</si>
  <si>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</si>
  <si>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</si>
  <si>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</si>
  <si>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</si>
  <si>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</si>
  <si>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</si>
  <si>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</si>
  <si>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</si>
  <si>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</si>
  <si>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</si>
  <si>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</si>
  <si>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</si>
  <si>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</si>
  <si>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</si>
  <si>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</si>
  <si>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</si>
  <si>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</si>
  <si>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</si>
  <si>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</si>
  <si>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</si>
  <si>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</si>
  <si>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</si>
  <si>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</si>
  <si>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</si>
  <si>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</si>
  <si>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</si>
  <si>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</si>
  <si>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</si>
  <si>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</si>
  <si>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</si>
  <si>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</si>
  <si>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</si>
  <si>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</si>
  <si>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</si>
  <si>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</si>
  <si>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</si>
  <si>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</si>
  <si>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</si>
  <si>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</si>
  <si>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</si>
  <si>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</si>
  <si>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</si>
  <si>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</si>
  <si>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</si>
  <si>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</si>
  <si>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</si>
  <si>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</si>
  <si>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</si>
  <si>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</si>
  <si>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</si>
  <si>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</si>
  <si>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</si>
  <si>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</si>
  <si>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</si>
  <si>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</si>
  <si>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</si>
  <si>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</si>
  <si>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</si>
  <si>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</si>
  <si>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</si>
  <si>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</si>
  <si>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</si>
  <si>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</si>
  <si>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</si>
  <si>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</si>
  <si>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</si>
  <si>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</si>
  <si>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</si>
  <si>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</si>
  <si>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</si>
  <si>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</si>
  <si>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</si>
  <si>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</si>
  <si>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</si>
  <si>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</si>
  <si>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</si>
  <si>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</si>
  <si>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</si>
  <si>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</si>
  <si>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</si>
  <si>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</si>
  <si>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</si>
  <si>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</si>
  <si>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</si>
  <si>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</si>
  <si>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</si>
  <si>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</si>
  <si>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</si>
  <si>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</si>
  <si>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</si>
  <si>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</si>
  <si>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</si>
  <si>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</si>
  <si>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</si>
  <si>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</si>
  <si>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</si>
  <si>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</si>
  <si>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</si>
  <si>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</si>
  <si>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</si>
  <si>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</si>
  <si>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</si>
  <si>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</si>
  <si>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</si>
  <si>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</si>
  <si>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</si>
  <si>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</si>
  <si>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</si>
  <si>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</si>
  <si>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</si>
  <si>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</si>
  <si>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</si>
  <si>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</si>
  <si>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</si>
  <si>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</si>
  <si>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</si>
  <si>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</si>
  <si>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</si>
  <si>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</si>
  <si>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</si>
  <si>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</si>
  <si>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</si>
  <si>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</si>
  <si>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</si>
  <si>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</si>
  <si>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</si>
  <si>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</si>
  <si>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</si>
  <si>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</si>
  <si>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</si>
  <si>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</si>
  <si>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</si>
  <si>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</si>
  <si>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</si>
  <si>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</si>
  <si>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</si>
  <si>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</si>
  <si>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</si>
  <si>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</si>
  <si>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</si>
  <si>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</si>
  <si>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</si>
  <si>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</si>
  <si>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</si>
  <si>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</si>
  <si>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</si>
  <si>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</si>
  <si>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</si>
  <si>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</si>
  <si>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</si>
  <si>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</si>
  <si>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</si>
  <si>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</si>
  <si>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</si>
  <si>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</si>
  <si>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</si>
  <si>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</si>
  <si>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</si>
  <si>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</si>
  <si>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</si>
  <si>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</si>
  <si>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</si>
  <si>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</si>
  <si>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</si>
  <si>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</si>
  <si>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</si>
  <si>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</si>
  <si>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</si>
  <si>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</si>
  <si>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</si>
  <si>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</si>
  <si>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</si>
  <si>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</si>
  <si>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</si>
  <si>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</si>
  <si>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</si>
  <si>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</si>
  <si>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</si>
  <si>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</si>
  <si>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</si>
  <si>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</si>
  <si>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</si>
  <si>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</si>
  <si>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</si>
  <si>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</si>
  <si>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</si>
  <si>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</si>
  <si>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</si>
  <si>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</si>
  <si>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</si>
  <si>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</si>
  <si>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</si>
  <si>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</si>
  <si>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</si>
  <si>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</si>
  <si>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</si>
  <si>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</si>
  <si>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</si>
  <si>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</si>
  <si>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</si>
  <si>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</si>
  <si>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</si>
  <si>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</si>
  <si>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</si>
  <si>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</si>
  <si>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</si>
  <si>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</si>
  <si>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</si>
  <si>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</si>
  <si>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</si>
  <si>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</si>
  <si>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</si>
  <si>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</si>
  <si>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</si>
  <si>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</si>
  <si>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</si>
  <si>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</si>
  <si>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</si>
  <si>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</si>
  <si>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</si>
  <si>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</si>
  <si>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</si>
  <si>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</si>
  <si>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</si>
  <si>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</si>
  <si>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</si>
  <si>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</si>
  <si>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</si>
  <si>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</si>
  <si>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</si>
  <si>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</si>
  <si>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</si>
  <si>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</si>
  <si>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</si>
  <si>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</si>
  <si>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</si>
  <si>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</si>
  <si>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</si>
  <si>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</si>
  <si>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</si>
  <si>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</si>
  <si>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</si>
  <si>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</si>
  <si>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</si>
  <si>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</si>
  <si>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</si>
  <si>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</si>
  <si>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</si>
  <si>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</si>
  <si>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</si>
  <si>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</si>
  <si>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</si>
  <si>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</si>
  <si>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</si>
  <si>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</si>
  <si>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</si>
  <si>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</si>
  <si>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</si>
  <si>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</si>
  <si>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</si>
  <si>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</si>
  <si>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</si>
  <si>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</si>
  <si>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</si>
  <si>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</si>
  <si>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</si>
  <si>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</si>
  <si>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</si>
  <si>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</si>
  <si>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</si>
  <si>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</si>
  <si>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</si>
  <si>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</si>
  <si>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</si>
  <si>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</si>
  <si>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</si>
  <si>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</si>
  <si>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</si>
  <si>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</si>
  <si>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</si>
  <si>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</si>
  <si>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</si>
  <si>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</si>
  <si>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</si>
  <si>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</si>
  <si>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</si>
  <si>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</si>
  <si>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</si>
  <si>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</si>
  <si>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</si>
  <si>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</si>
  <si>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</si>
  <si>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</si>
  <si>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</si>
  <si>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</si>
  <si>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</si>
  <si>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</si>
  <si>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</si>
  <si>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</si>
  <si>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</si>
  <si>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</si>
  <si>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</si>
  <si>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</si>
  <si>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</si>
  <si>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</si>
  <si>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</si>
  <si>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</si>
  <si>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</si>
  <si>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</si>
  <si>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</si>
  <si>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</si>
  <si>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</si>
  <si>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</si>
  <si>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</si>
  <si>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</si>
  <si>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</si>
  <si>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</si>
  <si>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</si>
  <si>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</si>
  <si>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</si>
  <si>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</si>
  <si>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</si>
  <si>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</si>
  <si>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</si>
  <si>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</si>
  <si>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</si>
  <si>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</si>
  <si>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</si>
  <si>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</si>
  <si>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</si>
  <si>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</si>
  <si>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</si>
  <si>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</si>
  <si>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</si>
  <si>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</si>
  <si>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</si>
  <si>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</si>
  <si>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</si>
  <si>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</si>
  <si>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</si>
  <si>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</si>
  <si>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</si>
  <si>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</si>
  <si>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</si>
  <si>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</si>
  <si>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</si>
  <si>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</si>
  <si>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</si>
  <si>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</si>
  <si>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</si>
  <si>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</si>
  <si>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</si>
  <si>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</si>
  <si>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</si>
  <si>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</si>
  <si>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</si>
  <si>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</si>
  <si>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</si>
  <si>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</si>
  <si>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</si>
  <si>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</si>
  <si>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</si>
  <si>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</si>
  <si>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</si>
  <si>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</si>
  <si>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</si>
  <si>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</si>
  <si>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</si>
  <si>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</si>
  <si>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</si>
  <si>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</si>
  <si>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</si>
  <si>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</si>
  <si>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</si>
  <si>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</si>
  <si>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</si>
  <si>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</si>
  <si>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</si>
  <si>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</si>
  <si>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</si>
  <si>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</si>
  <si>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</si>
  <si>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</si>
  <si>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</si>
  <si>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</si>
  <si>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</si>
  <si>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</si>
  <si>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</si>
  <si>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</si>
  <si>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</si>
  <si>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</si>
  <si>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</si>
  <si>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</si>
  <si>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</si>
  <si>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</si>
  <si>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</si>
  <si>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</si>
  <si>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</si>
  <si>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</si>
  <si>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</si>
  <si>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</si>
  <si>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</si>
  <si>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</si>
  <si>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</si>
  <si>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</si>
  <si>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</si>
  <si>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</si>
  <si>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</si>
  <si>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</si>
  <si>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</si>
  <si>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</si>
  <si>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</si>
  <si>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</si>
  <si>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</si>
  <si>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</si>
  <si>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</si>
  <si>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</si>
  <si>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</si>
  <si>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</si>
  <si>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</si>
  <si>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</si>
  <si>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</si>
  <si>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</si>
  <si>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</si>
  <si>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</si>
  <si>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</si>
  <si>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</si>
  <si>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</si>
  <si>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</si>
  <si>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</si>
  <si>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</si>
  <si>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</si>
  <si>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</si>
  <si>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</si>
  <si>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</si>
  <si>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</si>
  <si>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</si>
  <si>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</si>
  <si>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</si>
  <si>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</si>
  <si>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</si>
  <si>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</si>
  <si>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</si>
  <si>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</si>
  <si>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</si>
  <si>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</si>
  <si>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</si>
  <si>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</si>
  <si>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</si>
  <si>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</si>
  <si>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</si>
  <si>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</si>
  <si>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</si>
  <si>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</si>
  <si>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</si>
  <si>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</si>
  <si>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</si>
  <si>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</si>
  <si>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</si>
  <si>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</si>
  <si>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</si>
  <si>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</si>
  <si>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</si>
  <si>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</si>
  <si>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</si>
  <si>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</si>
  <si>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</si>
  <si>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</si>
  <si>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</si>
  <si>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</si>
  <si>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</si>
  <si>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</si>
  <si>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</si>
  <si>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</si>
  <si>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</si>
  <si>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</si>
  <si>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</si>
  <si>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</si>
  <si>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</si>
  <si>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</si>
  <si>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</si>
  <si>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</si>
  <si>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</si>
  <si>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</si>
  <si>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</si>
  <si>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</si>
  <si>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</si>
  <si>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</si>
  <si>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</si>
  <si>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</si>
  <si>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</si>
  <si>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</si>
  <si>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</si>
  <si>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</si>
  <si>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</si>
  <si>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</si>
  <si>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</si>
  <si>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</si>
  <si>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</si>
  <si>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</si>
  <si>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</si>
  <si>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</si>
  <si>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</si>
  <si>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</si>
  <si>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</si>
  <si>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</si>
  <si>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</si>
  <si>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</si>
  <si>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</si>
  <si>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</si>
  <si>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</si>
  <si>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</si>
  <si>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</si>
  <si>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</si>
  <si>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</si>
  <si>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</si>
  <si>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</si>
  <si>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</si>
  <si>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</si>
  <si>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</si>
  <si>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</si>
  <si>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</si>
  <si>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</si>
  <si>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</si>
  <si>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</si>
  <si>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</si>
  <si>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</si>
  <si>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</si>
  <si>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</si>
  <si>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</si>
  <si>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</si>
  <si>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</si>
  <si>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</si>
  <si>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</si>
  <si>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</si>
  <si>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</si>
  <si>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</si>
  <si>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</si>
  <si>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</si>
  <si>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</si>
  <si>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</si>
  <si>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</si>
  <si>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</si>
  <si>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</si>
  <si>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</si>
  <si>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</si>
  <si>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</si>
  <si>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</si>
  <si>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</si>
  <si>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</si>
  <si>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</si>
  <si>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</si>
  <si>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</si>
  <si>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</si>
  <si>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</si>
  <si>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</si>
  <si>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</si>
  <si>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</si>
  <si>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</si>
  <si>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</si>
  <si>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</si>
  <si>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</si>
  <si>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</si>
  <si>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</si>
  <si>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</si>
  <si>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</si>
  <si>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</si>
  <si>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</si>
  <si>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</si>
  <si>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</si>
  <si>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</si>
  <si>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</si>
  <si>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</si>
  <si>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</si>
  <si>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</si>
  <si>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</si>
  <si>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</si>
  <si>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</si>
  <si>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</si>
  <si>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</si>
  <si>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</si>
  <si>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</si>
  <si>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</si>
  <si>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</si>
  <si>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</si>
  <si>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</si>
  <si>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</si>
  <si>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</si>
  <si>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</si>
  <si>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</si>
  <si>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</si>
  <si>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</si>
  <si>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</si>
  <si>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</si>
  <si>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</si>
  <si>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</si>
  <si>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</si>
  <si>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</si>
  <si>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</si>
  <si>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</si>
  <si>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</si>
  <si>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</si>
  <si>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</si>
  <si>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</si>
  <si>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</si>
  <si>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</si>
  <si>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</si>
  <si>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</si>
  <si>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</si>
  <si>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</si>
  <si>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</si>
  <si>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</si>
  <si>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</si>
  <si>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</si>
  <si>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</si>
  <si>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</si>
  <si>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</si>
  <si>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</si>
  <si>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</si>
  <si>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</si>
  <si>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</si>
  <si>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</si>
  <si>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</si>
  <si>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</si>
  <si>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</si>
  <si>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</si>
  <si>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</si>
  <si>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</si>
  <si>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</si>
  <si>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</si>
  <si>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</si>
  <si>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</si>
  <si>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</si>
  <si>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</si>
  <si>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</si>
  <si>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</si>
  <si>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</si>
  <si>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</si>
  <si>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</si>
  <si>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</si>
  <si>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</si>
  <si>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</si>
  <si>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</si>
  <si>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</si>
  <si>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</si>
  <si>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</si>
  <si>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</si>
  <si>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</si>
  <si>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</si>
  <si>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</si>
  <si>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</si>
  <si>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</si>
  <si>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</si>
  <si>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</si>
  <si>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</si>
  <si>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</si>
  <si>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</si>
  <si>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</si>
  <si>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</si>
  <si>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</si>
  <si>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</si>
  <si>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</si>
  <si>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</si>
  <si>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</si>
  <si>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</si>
  <si>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</si>
  <si>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</si>
  <si>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</si>
  <si>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</si>
  <si>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</si>
  <si>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</si>
  <si>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</si>
  <si>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</si>
  <si>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</si>
  <si>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</si>
  <si>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</si>
  <si>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</si>
  <si>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</si>
  <si>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</si>
  <si>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</si>
  <si>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</si>
  <si>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</si>
  <si>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</si>
  <si>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</si>
  <si>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</si>
  <si>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</si>
  <si>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</si>
  <si>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</si>
  <si>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</si>
  <si>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</si>
  <si>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</si>
  <si>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</si>
  <si>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</si>
  <si>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</si>
  <si>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</si>
  <si>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</si>
  <si>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</si>
  <si>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</si>
  <si>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</si>
  <si>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</si>
  <si>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</si>
  <si>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</si>
  <si>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</si>
  <si>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</si>
  <si>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</si>
  <si>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</si>
  <si>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</si>
  <si>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</si>
  <si>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</si>
  <si>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</si>
  <si>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</si>
  <si>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</si>
  <si>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</si>
  <si>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</si>
  <si>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</si>
  <si>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</si>
  <si>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</si>
  <si>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</si>
  <si>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</si>
  <si>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</si>
  <si>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</si>
  <si>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</si>
  <si>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</si>
  <si>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</si>
  <si>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</si>
  <si>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</si>
  <si>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</si>
  <si>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</si>
  <si>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</si>
  <si>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</si>
  <si>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</si>
  <si>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</si>
  <si>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</si>
  <si>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</si>
  <si>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</si>
  <si>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</si>
  <si>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</si>
  <si>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</si>
  <si>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</si>
  <si>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</si>
  <si>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</si>
  <si>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</si>
  <si>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</si>
  <si>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</si>
  <si>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</si>
  <si>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</si>
  <si>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</si>
  <si>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</si>
  <si>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</si>
  <si>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</si>
  <si>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</si>
  <si>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</si>
  <si>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</si>
  <si>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</si>
  <si>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</si>
  <si>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</si>
  <si>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</si>
  <si>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</si>
  <si>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</si>
  <si>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</si>
  <si>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</si>
  <si>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</si>
  <si>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</si>
  <si>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</si>
  <si>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</si>
  <si>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</si>
  <si>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</si>
  <si>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</si>
  <si>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</si>
  <si>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</si>
  <si>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</si>
  <si>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</si>
  <si>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</si>
  <si>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</si>
  <si>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</si>
  <si>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</si>
  <si>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</si>
  <si>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</si>
  <si>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</si>
  <si>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</si>
  <si>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</si>
  <si>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</si>
  <si>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</si>
  <si>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</si>
  <si>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</si>
  <si>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</si>
  <si>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</si>
  <si>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</si>
  <si>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</si>
  <si>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</si>
  <si>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</si>
  <si>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</si>
  <si>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</si>
  <si>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</si>
  <si>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</si>
  <si>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</si>
  <si>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</si>
  <si>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</si>
  <si>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</si>
  <si>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</si>
  <si>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</si>
  <si>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</si>
  <si>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</si>
  <si>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</si>
  <si>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</si>
  <si>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</si>
  <si>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</si>
  <si>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</si>
  <si>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</si>
  <si>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</si>
  <si>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</si>
  <si>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</si>
  <si>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</si>
  <si>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</si>
  <si>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</si>
  <si>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</si>
  <si>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</si>
  <si>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</si>
  <si>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</si>
  <si>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</si>
  <si>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</si>
  <si>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</si>
  <si>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</si>
  <si>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</si>
  <si>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</si>
  <si>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</si>
  <si>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</si>
  <si>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</si>
  <si>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</si>
  <si>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</si>
  <si>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</si>
  <si>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</si>
  <si>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</si>
  <si>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</si>
  <si>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</si>
  <si>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</si>
  <si>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</si>
  <si>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</si>
  <si>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</si>
  <si>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</si>
  <si>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</si>
  <si>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</si>
  <si>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</si>
  <si>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</si>
  <si>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</si>
  <si>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</si>
  <si>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</si>
  <si>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</si>
  <si>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</si>
  <si>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</si>
  <si>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</si>
  <si>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</si>
  <si>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</si>
  <si>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</si>
  <si>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</si>
  <si>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</si>
  <si>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</si>
  <si>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</si>
  <si>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</si>
  <si>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</si>
  <si>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</si>
  <si>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</si>
  <si>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</si>
  <si>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</si>
  <si>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</si>
  <si>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</si>
  <si>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</si>
  <si>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</si>
  <si>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</si>
  <si>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</si>
  <si>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</si>
  <si>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</si>
  <si>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</si>
  <si>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</si>
  <si>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</si>
  <si>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</si>
  <si>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</si>
  <si>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</si>
  <si>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</si>
  <si>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</si>
  <si>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</si>
  <si>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</si>
  <si>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</si>
  <si>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</si>
  <si>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</si>
  <si>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</si>
  <si>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</si>
  <si>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</si>
  <si>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</si>
  <si>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</si>
  <si>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</si>
  <si>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</si>
  <si>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</si>
  <si>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</si>
  <si>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</si>
  <si>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</si>
  <si>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</si>
  <si>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</si>
  <si>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</si>
  <si>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</si>
  <si>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</si>
  <si>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</si>
  <si>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</si>
  <si>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</si>
  <si>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</si>
  <si>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</si>
  <si>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</si>
  <si>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</si>
  <si>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</si>
  <si>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</si>
  <si>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</si>
  <si>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</si>
  <si>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</si>
  <si>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</si>
  <si>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</si>
  <si>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</si>
  <si>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</si>
  <si>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</si>
  <si>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</si>
  <si>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</si>
  <si>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</si>
  <si>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</si>
  <si>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</si>
  <si>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</si>
  <si>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</si>
  <si>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</si>
  <si>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</si>
  <si>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</si>
  <si>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</si>
  <si>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</si>
  <si>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</si>
  <si>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</si>
  <si>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</si>
  <si>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</si>
  <si>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</si>
  <si>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</si>
  <si>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</si>
  <si>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</si>
  <si>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</si>
  <si>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</si>
  <si>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</si>
  <si>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</si>
  <si>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</si>
  <si>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</si>
  <si>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</si>
  <si>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</si>
  <si>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</si>
  <si>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</si>
  <si>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</si>
  <si>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</si>
  <si>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</si>
  <si>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</si>
  <si>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</si>
  <si>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</si>
  <si>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</si>
  <si>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</si>
  <si>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</si>
  <si>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</si>
  <si>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</si>
  <si>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</si>
  <si>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</si>
  <si>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</si>
  <si>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</si>
  <si>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</si>
  <si>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</si>
  <si>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</si>
  <si>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</si>
  <si>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</si>
  <si>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</si>
  <si>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</si>
  <si>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</si>
  <si>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</si>
  <si>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</si>
  <si>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</si>
  <si>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</si>
  <si>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</si>
  <si>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</si>
  <si>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</si>
  <si>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</si>
  <si>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</si>
  <si>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</si>
  <si>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</si>
  <si>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</si>
  <si>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</si>
  <si>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</si>
  <si>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</si>
  <si>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</si>
  <si>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</si>
  <si>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</si>
  <si>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</si>
  <si>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</si>
  <si>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</si>
  <si>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</si>
  <si>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</si>
  <si>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</si>
  <si>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</si>
  <si>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</si>
  <si>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</si>
  <si>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</si>
  <si>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</si>
  <si>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</si>
  <si>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</si>
  <si>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</si>
  <si>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</si>
  <si>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</si>
  <si>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</si>
  <si>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</si>
  <si>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</si>
  <si>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</si>
  <si>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</si>
  <si>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</si>
  <si>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</si>
  <si>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</si>
  <si>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</si>
  <si>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</si>
  <si>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</si>
  <si>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</si>
  <si>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</si>
  <si>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</si>
  <si>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</si>
  <si>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</si>
  <si>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</si>
  <si>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</si>
  <si>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</si>
  <si>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</si>
  <si>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</si>
  <si>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</si>
  <si>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</si>
  <si>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</si>
  <si>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</si>
  <si>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</si>
  <si>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</si>
  <si>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</si>
  <si>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</si>
  <si>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</si>
  <si>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</si>
  <si>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</si>
  <si>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</si>
  <si>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</si>
  <si>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</si>
  <si>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</si>
  <si>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</si>
  <si>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</si>
  <si>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</si>
  <si>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</si>
  <si>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</si>
  <si>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</si>
  <si>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</si>
  <si>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</si>
  <si>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</si>
  <si>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</si>
  <si>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</si>
  <si>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</si>
  <si>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</si>
  <si>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</si>
  <si>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</si>
  <si>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</si>
  <si>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</si>
  <si>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</si>
  <si>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</si>
  <si>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</si>
  <si>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</si>
  <si>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</si>
  <si>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</si>
  <si>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</si>
  <si>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</si>
  <si>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</si>
  <si>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</si>
  <si>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</si>
  <si>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</si>
  <si>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</si>
  <si>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</si>
  <si>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</si>
  <si>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</si>
  <si>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</si>
  <si>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</si>
  <si>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</si>
  <si>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</si>
  <si>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</si>
  <si>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</si>
  <si>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</si>
  <si>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</si>
  <si>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</si>
  <si>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</si>
  <si>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</si>
  <si>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</si>
  <si>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</si>
  <si>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</si>
  <si>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</si>
  <si>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</si>
  <si>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</si>
  <si>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</si>
  <si>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</si>
  <si>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</si>
  <si>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</si>
  <si>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</si>
  <si>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</si>
  <si>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</si>
  <si>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</si>
  <si>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</si>
  <si>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</si>
  <si>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</si>
  <si>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</si>
  <si>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</si>
  <si>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</si>
  <si>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</si>
  <si>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</si>
  <si>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</si>
  <si>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</si>
  <si>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</si>
  <si>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</si>
  <si>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</si>
  <si>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</si>
  <si>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</si>
  <si>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</si>
  <si>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</si>
  <si>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</si>
  <si>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</si>
  <si>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</si>
  <si>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</si>
  <si>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</si>
  <si>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</si>
  <si>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</si>
  <si>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</si>
  <si>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</si>
  <si>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</si>
  <si>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</si>
  <si>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</si>
  <si>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</si>
  <si>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</si>
  <si>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</si>
  <si>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</si>
  <si>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</si>
  <si>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</si>
  <si>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</si>
  <si>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</si>
  <si>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</si>
  <si>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</si>
  <si>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</si>
  <si>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</si>
  <si>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</si>
  <si>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</si>
  <si>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</si>
  <si>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</si>
  <si>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</si>
  <si>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</si>
  <si>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</si>
  <si>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</si>
  <si>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</si>
  <si>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</si>
  <si>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</si>
  <si>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</si>
  <si>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</si>
  <si>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</si>
  <si>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</si>
  <si>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</si>
  <si>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</si>
  <si>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</si>
  <si>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</si>
  <si>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</si>
  <si>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</si>
  <si>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</si>
  <si>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</si>
  <si>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</si>
  <si>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</si>
  <si>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</si>
  <si>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</si>
  <si>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</si>
  <si>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</si>
  <si>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</si>
  <si>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</si>
  <si>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</si>
  <si>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</si>
  <si>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</si>
  <si>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</si>
  <si>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</si>
  <si>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</si>
  <si>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</si>
  <si>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</si>
  <si>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</si>
  <si>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</si>
  <si>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</si>
  <si>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</si>
  <si>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</si>
  <si>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</si>
  <si>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</si>
  <si>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</si>
  <si>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</si>
  <si>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</si>
  <si>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</si>
  <si>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</si>
  <si>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</si>
  <si>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</si>
  <si>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</si>
  <si>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</si>
  <si>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</si>
  <si>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</si>
  <si>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</si>
  <si>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</si>
  <si>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</si>
  <si>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</si>
  <si>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</si>
  <si>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</si>
  <si>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</si>
  <si>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</si>
  <si>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</si>
  <si>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</si>
  <si>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</si>
  <si>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</si>
  <si>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</si>
  <si>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</si>
  <si>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</si>
  <si>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</si>
  <si>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</si>
  <si>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</si>
  <si>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</si>
  <si>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</si>
  <si>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</si>
  <si>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</si>
  <si>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</si>
  <si>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</si>
  <si>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</si>
  <si>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</si>
  <si>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</si>
  <si>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</si>
  <si>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</si>
  <si>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</si>
  <si>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</si>
  <si>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</si>
  <si>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</si>
  <si>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</si>
  <si>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</si>
  <si>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</si>
  <si>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</si>
  <si>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</si>
  <si>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</si>
  <si>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</si>
  <si>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</si>
  <si>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</si>
  <si>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</si>
  <si>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</si>
  <si>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</si>
  <si>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</si>
  <si>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</si>
  <si>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</si>
  <si>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</si>
  <si>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</si>
  <si>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</si>
  <si>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</si>
  <si>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</si>
  <si>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</si>
  <si>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</si>
  <si>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</si>
  <si>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</si>
  <si>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</si>
  <si>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</si>
  <si>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</si>
  <si>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</si>
  <si>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</si>
  <si>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</si>
  <si>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</si>
  <si>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</si>
  <si>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</si>
  <si>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</si>
  <si>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</si>
  <si>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</si>
  <si>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</si>
  <si>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</si>
  <si>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</si>
  <si>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</si>
  <si>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</si>
  <si>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</si>
  <si>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</si>
  <si>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</si>
  <si>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</si>
  <si>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</si>
  <si>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</si>
  <si>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</si>
  <si>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</si>
  <si>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</si>
  <si>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</si>
  <si>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</si>
  <si>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</si>
  <si>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</si>
  <si>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</si>
  <si>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</si>
  <si>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</si>
  <si>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</si>
  <si>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</si>
  <si>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</si>
  <si>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</si>
  <si>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</si>
  <si>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</si>
  <si>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</si>
  <si>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</si>
  <si>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</si>
  <si>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</si>
  <si>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</si>
  <si>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</si>
  <si>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</si>
  <si>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</si>
  <si>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</si>
  <si>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</si>
  <si>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</si>
  <si>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</si>
  <si>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</si>
  <si>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</si>
  <si>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</si>
  <si>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</si>
  <si>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</si>
  <si>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</si>
  <si>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</si>
  <si>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</si>
  <si>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</si>
  <si>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</si>
  <si>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</si>
  <si>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</si>
  <si>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</si>
  <si>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</si>
  <si>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</si>
  <si>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</si>
  <si>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</si>
  <si>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</si>
  <si>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</si>
  <si>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</si>
  <si>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</si>
  <si>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</si>
  <si>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</si>
  <si>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</si>
  <si>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</si>
  <si>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</si>
  <si>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</si>
  <si>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</si>
  <si>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</si>
  <si>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</si>
  <si>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</si>
  <si>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</si>
  <si>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</si>
  <si>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</si>
  <si>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</si>
  <si>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</si>
  <si>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</si>
  <si>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</si>
  <si>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</si>
  <si>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</si>
  <si>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</si>
  <si>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</si>
  <si>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</si>
  <si>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</si>
  <si>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</si>
  <si>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</si>
  <si>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</si>
  <si>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</si>
  <si>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</si>
  <si>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</si>
  <si>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</si>
  <si>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</si>
  <si>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</si>
  <si>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</si>
  <si>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</si>
  <si>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</si>
  <si>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</si>
  <si>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</si>
  <si>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</si>
  <si>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</si>
  <si>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</si>
  <si>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</si>
  <si>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</si>
  <si>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</si>
  <si>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</si>
  <si>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</si>
  <si>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</si>
  <si>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</si>
  <si>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</si>
  <si>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</si>
  <si>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</si>
  <si>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</si>
  <si>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</si>
  <si>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</si>
  <si>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</si>
  <si>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</si>
  <si>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</si>
  <si>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</si>
  <si>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</si>
  <si>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</si>
  <si>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</si>
  <si>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</si>
  <si>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</si>
  <si>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</si>
  <si>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</si>
  <si>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</si>
  <si>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</si>
  <si>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</si>
  <si>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</si>
  <si>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</si>
  <si>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</si>
  <si>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</si>
  <si>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</si>
  <si>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</si>
  <si>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</si>
  <si>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</si>
  <si>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</si>
  <si>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</si>
  <si>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</si>
  <si>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</si>
  <si>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</si>
  <si>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</si>
  <si>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</si>
  <si>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</si>
  <si>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</si>
  <si>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</si>
  <si>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</si>
  <si>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</si>
  <si>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</si>
  <si>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</si>
  <si>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</si>
  <si>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</si>
  <si>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</si>
  <si>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</si>
  <si>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</si>
  <si>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</si>
  <si>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</si>
  <si>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</si>
  <si>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</si>
  <si>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</si>
  <si>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</si>
  <si>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</si>
  <si>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</si>
  <si>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</si>
  <si>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</si>
  <si>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</si>
  <si>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</si>
  <si>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</si>
  <si>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</si>
  <si>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</si>
  <si>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</si>
  <si>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</si>
  <si>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</si>
  <si>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</si>
  <si>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</si>
  <si>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</si>
  <si>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</si>
  <si>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</si>
  <si>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</si>
  <si>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</si>
  <si>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</si>
  <si>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</si>
  <si>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</si>
  <si>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</si>
  <si>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</si>
  <si>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</si>
  <si>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</si>
  <si>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</si>
  <si>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</si>
  <si>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</si>
  <si>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</si>
  <si>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</si>
  <si>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</si>
  <si>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</si>
  <si>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</si>
  <si>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</si>
  <si>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</si>
  <si>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</si>
  <si>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</si>
  <si>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</si>
  <si>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</si>
  <si>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</si>
  <si>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</si>
  <si>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</si>
  <si>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</si>
  <si>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</si>
  <si>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</si>
  <si>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</si>
  <si>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</si>
  <si>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</si>
  <si>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</si>
  <si>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</si>
  <si>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</si>
  <si>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</si>
  <si>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</si>
  <si>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</si>
  <si>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</si>
  <si>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</si>
  <si>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</si>
  <si>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</si>
  <si>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</si>
  <si>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</si>
  <si>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</si>
  <si>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</si>
  <si>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</si>
  <si>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</si>
  <si>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</si>
  <si>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</si>
  <si>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</si>
  <si>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</si>
  <si>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</si>
  <si>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</si>
  <si>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</si>
  <si>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</si>
  <si>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</si>
  <si>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</si>
  <si>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</si>
  <si>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</si>
  <si>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</si>
  <si>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</si>
  <si>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</si>
  <si>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</si>
  <si>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</si>
  <si>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</si>
  <si>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</si>
  <si>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</si>
  <si>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</si>
  <si>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</si>
  <si>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</si>
  <si>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</si>
  <si>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</si>
  <si>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</si>
  <si>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</si>
  <si>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</si>
  <si>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</si>
  <si>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</si>
  <si>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</si>
  <si>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</si>
  <si>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</si>
  <si>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</si>
  <si>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</si>
  <si>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</si>
  <si>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</si>
  <si>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</si>
  <si>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</si>
  <si>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</si>
  <si>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</si>
  <si>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</si>
  <si>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</si>
  <si>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</si>
  <si>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</si>
  <si>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</si>
  <si>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</si>
  <si>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</si>
  <si>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</si>
  <si>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</si>
  <si>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</si>
  <si>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</si>
  <si>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</si>
  <si>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</si>
  <si>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</si>
  <si>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</si>
  <si>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</si>
  <si>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</si>
  <si>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</si>
  <si>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</si>
  <si>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</si>
  <si>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</si>
  <si>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</si>
  <si>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</si>
  <si>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</si>
  <si>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</si>
  <si>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</si>
  <si>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</si>
  <si>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</si>
  <si>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</si>
  <si>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</si>
  <si>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</si>
  <si>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</si>
  <si>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</si>
  <si>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</si>
  <si>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</si>
  <si>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</si>
  <si>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</si>
  <si>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</si>
  <si>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</si>
  <si>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</si>
  <si>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</si>
  <si>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</si>
  <si>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</si>
  <si>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</si>
  <si>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</si>
  <si>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</si>
  <si>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</si>
  <si>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</si>
  <si>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</si>
  <si>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</si>
  <si>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</si>
  <si>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</si>
  <si>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</si>
  <si>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</si>
  <si>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</si>
  <si>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</si>
  <si>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</si>
  <si>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</si>
  <si>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</si>
  <si>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</si>
  <si>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</si>
  <si>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</si>
  <si>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</si>
  <si>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</si>
  <si>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</si>
  <si>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</si>
  <si>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</si>
  <si>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</si>
  <si>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</si>
  <si>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</si>
  <si>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</si>
  <si>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</si>
  <si>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</si>
  <si>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</si>
  <si>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</si>
  <si>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</si>
  <si>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</si>
  <si>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</si>
  <si>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</si>
  <si>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</si>
  <si>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</si>
  <si>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</si>
  <si>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</si>
  <si>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</si>
  <si>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</si>
  <si>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</si>
  <si>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</si>
  <si>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</si>
  <si>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</si>
  <si>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</si>
  <si>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</si>
  <si>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</si>
  <si>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</si>
  <si>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</si>
  <si>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</si>
  <si>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</si>
  <si>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</si>
  <si>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</si>
  <si>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</si>
  <si>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</si>
  <si>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</si>
  <si>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</si>
  <si>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</si>
  <si>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</si>
  <si>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</si>
  <si>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</si>
  <si>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</si>
  <si>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</si>
  <si>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</si>
  <si>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</si>
  <si>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</si>
  <si>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</si>
  <si>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</si>
  <si>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</si>
  <si>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</si>
  <si>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</si>
  <si>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</si>
  <si>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</si>
  <si>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</si>
  <si>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</si>
  <si>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</si>
  <si>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</si>
  <si>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</si>
  <si>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</si>
  <si>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</si>
  <si>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</si>
  <si>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</si>
  <si>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</si>
  <si>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</si>
  <si>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</si>
  <si>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</si>
  <si>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</si>
  <si>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</si>
  <si>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</si>
  <si>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</si>
  <si>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</si>
  <si>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</si>
  <si>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</si>
  <si>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</si>
  <si>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</si>
  <si>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</si>
  <si>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</si>
  <si>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</si>
  <si>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</si>
  <si>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</si>
  <si>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</si>
  <si>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</si>
  <si>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</si>
  <si>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</si>
  <si>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</si>
  <si>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</si>
  <si>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</si>
  <si>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</si>
  <si>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</si>
  <si>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</si>
  <si>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</si>
  <si>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</si>
  <si>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</si>
  <si>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</si>
  <si>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</si>
  <si>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</si>
  <si>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</si>
  <si>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</si>
  <si>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</si>
  <si>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</si>
  <si>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</si>
  <si>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</si>
  <si>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</si>
  <si>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</si>
  <si>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</si>
  <si>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</si>
  <si>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</si>
  <si>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</si>
  <si>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</si>
  <si>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</si>
  <si>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</si>
  <si>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</si>
  <si>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</si>
  <si>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</si>
  <si>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</si>
  <si>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</si>
  <si>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</si>
  <si>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</si>
  <si>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</si>
  <si>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</si>
  <si>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</si>
  <si>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</si>
  <si>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</si>
  <si>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</si>
  <si>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</si>
  <si>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</si>
  <si>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</si>
  <si>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</si>
  <si>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</si>
  <si>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</si>
  <si>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</si>
  <si>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</si>
  <si>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</si>
  <si>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</si>
  <si>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</si>
  <si>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</si>
  <si>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</si>
  <si>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</si>
  <si>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</si>
  <si>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</si>
  <si>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</si>
  <si>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</si>
  <si>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</si>
  <si>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</si>
  <si>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</si>
  <si>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</si>
  <si>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</si>
  <si>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</si>
  <si>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</si>
  <si>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</si>
  <si>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</si>
  <si>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</si>
  <si>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</si>
  <si>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</si>
  <si>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</si>
  <si>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</si>
  <si>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</si>
  <si>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</si>
  <si>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</si>
  <si>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</si>
  <si>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</si>
  <si>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</si>
  <si>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</si>
  <si>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</si>
  <si>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</si>
  <si>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</si>
  <si>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</si>
  <si>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</si>
  <si>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</si>
  <si>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</si>
  <si>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</si>
  <si>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</si>
  <si>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</si>
  <si>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</si>
  <si>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</si>
  <si>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</si>
  <si>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</si>
  <si>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</si>
  <si>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</si>
  <si>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</si>
  <si>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</si>
  <si>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</si>
  <si>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</si>
  <si>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</si>
  <si>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</si>
  <si>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</si>
  <si>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</si>
  <si>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</si>
  <si>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</si>
  <si>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</si>
  <si>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</si>
  <si>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</si>
  <si>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</si>
  <si>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</si>
  <si>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</si>
  <si>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</si>
  <si>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</si>
  <si>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</si>
  <si>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</si>
  <si>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</si>
  <si>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</si>
  <si>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</si>
  <si>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</si>
  <si>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</si>
  <si>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</si>
  <si>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</si>
  <si>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</si>
  <si>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</si>
  <si>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</si>
  <si>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</si>
  <si>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</si>
  <si>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</si>
  <si>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</si>
  <si>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</si>
  <si>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</si>
  <si>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</si>
  <si>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</si>
  <si>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</si>
  <si>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</si>
  <si>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</si>
  <si>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</si>
  <si>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</si>
  <si>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</si>
  <si>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</si>
  <si>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</si>
  <si>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</si>
  <si>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</si>
  <si>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</si>
  <si>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</si>
  <si>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</si>
  <si>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</si>
  <si>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</si>
  <si>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</si>
  <si>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</si>
  <si>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</si>
  <si>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</si>
  <si>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</si>
  <si>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</si>
  <si>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</si>
  <si>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</si>
  <si>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</si>
  <si>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</si>
  <si>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</si>
  <si>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</si>
  <si>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</si>
  <si>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</si>
  <si>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</si>
  <si>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</si>
  <si>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</si>
  <si>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</si>
  <si>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</si>
  <si>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</si>
  <si>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</si>
  <si>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</si>
  <si>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</si>
  <si>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</si>
  <si>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</si>
  <si>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</si>
  <si>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</si>
  <si>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</si>
  <si>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</si>
  <si>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</si>
  <si>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</si>
  <si>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</si>
  <si>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</si>
  <si>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</si>
  <si>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</si>
  <si>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</si>
  <si>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</si>
  <si>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</si>
  <si>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</si>
  <si>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</si>
  <si>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</si>
  <si>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</si>
  <si>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</si>
  <si>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</si>
  <si>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</si>
  <si>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</si>
  <si>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</si>
  <si>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</si>
  <si>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</si>
  <si>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</si>
  <si>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</si>
  <si>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</si>
  <si>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</si>
  <si>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</si>
  <si>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</si>
  <si>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</si>
  <si>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</si>
  <si>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</si>
  <si>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</si>
  <si>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</si>
  <si>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</si>
  <si>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</si>
  <si>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</si>
  <si>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</si>
  <si>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</si>
  <si>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</si>
  <si>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</si>
  <si>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</si>
  <si>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</si>
  <si>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</si>
  <si>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</si>
  <si>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</si>
  <si>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</si>
  <si>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</si>
  <si>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</si>
  <si>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</si>
  <si>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</si>
  <si>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</si>
  <si>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</si>
  <si>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</si>
  <si>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</si>
  <si>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</si>
  <si>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</si>
  <si>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</si>
  <si>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</si>
  <si>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</si>
  <si>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</si>
  <si>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</si>
  <si>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</si>
  <si>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</si>
  <si>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</si>
  <si>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</si>
  <si>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</si>
  <si>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</si>
  <si>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</si>
  <si>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</si>
  <si>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</si>
  <si>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</si>
  <si>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</si>
  <si>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</si>
  <si>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</si>
  <si>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</si>
  <si>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</si>
  <si>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</si>
  <si>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</si>
  <si>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</si>
  <si>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</si>
  <si>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</si>
  <si>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</si>
  <si>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</si>
  <si>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</si>
  <si>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</si>
  <si>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</si>
  <si>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</si>
  <si>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</si>
  <si>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</si>
  <si>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</si>
  <si>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</si>
  <si>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</si>
  <si>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</si>
  <si>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</si>
  <si>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</si>
  <si>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</si>
  <si>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</si>
  <si>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</si>
  <si>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</si>
  <si>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</si>
  <si>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</si>
  <si>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</si>
  <si>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</si>
  <si>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</si>
  <si>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</si>
  <si>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</si>
  <si>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</si>
  <si>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</si>
  <si>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</si>
  <si>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</si>
  <si>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</si>
  <si>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</si>
  <si>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</si>
  <si>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</si>
  <si>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</si>
  <si>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</si>
  <si>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</si>
  <si>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</si>
  <si>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</si>
  <si>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</si>
  <si>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</si>
  <si>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</si>
  <si>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</si>
  <si>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</si>
  <si>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</si>
  <si>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</si>
  <si>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</si>
  <si>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</si>
  <si>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</si>
  <si>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</si>
  <si>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</si>
  <si>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</si>
  <si>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</si>
  <si>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</si>
  <si>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</si>
  <si>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</si>
  <si>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</si>
  <si>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</si>
  <si>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</si>
  <si>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</si>
  <si>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</si>
  <si>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</si>
  <si>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</si>
  <si>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</si>
  <si>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</si>
  <si>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</si>
  <si>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</si>
  <si>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</si>
  <si>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</si>
  <si>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</si>
  <si>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</si>
  <si>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</si>
  <si>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</si>
  <si>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</si>
  <si>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</si>
  <si>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</si>
  <si>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</si>
  <si>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</si>
  <si>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</si>
  <si>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</si>
  <si>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</si>
  <si>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</si>
  <si>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</si>
  <si>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</si>
  <si>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</si>
  <si>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</si>
  <si>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</si>
  <si>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</si>
  <si>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</si>
  <si>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</si>
  <si>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</si>
  <si>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</si>
  <si>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</si>
  <si>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</si>
  <si>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</si>
  <si>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</si>
  <si>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</si>
  <si>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</si>
  <si>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</si>
  <si>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</si>
  <si>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</si>
  <si>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</si>
  <si>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</si>
  <si>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</si>
  <si>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</si>
  <si>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</si>
  <si>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</si>
  <si>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</si>
  <si>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</si>
  <si>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</si>
  <si>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</si>
  <si>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</si>
  <si>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</si>
  <si>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</si>
  <si>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</si>
  <si>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</si>
  <si>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</si>
  <si>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</si>
  <si>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</si>
  <si>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</si>
  <si>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</si>
  <si>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</si>
  <si>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</si>
  <si>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</si>
  <si>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</si>
  <si>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</si>
  <si>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</si>
  <si>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</si>
  <si>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</si>
  <si>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</si>
  <si>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</si>
  <si>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</si>
  <si>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</si>
  <si>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</si>
  <si>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</si>
  <si>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</si>
  <si>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</si>
  <si>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</si>
  <si>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</si>
  <si>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</si>
  <si>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</si>
  <si>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</si>
  <si>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</si>
  <si>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</si>
  <si>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</si>
  <si>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</si>
  <si>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</si>
  <si>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</si>
  <si>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</si>
  <si>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</si>
  <si>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</si>
  <si>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</si>
  <si>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</si>
  <si>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</si>
  <si>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</si>
  <si>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</si>
  <si>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</si>
  <si>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</si>
  <si>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</si>
  <si>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</si>
  <si>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</si>
  <si>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</si>
  <si>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</si>
  <si>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</si>
  <si>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</si>
  <si>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</si>
  <si>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</si>
  <si>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</si>
  <si>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</si>
  <si>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</si>
  <si>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</si>
  <si>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</si>
  <si>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</si>
  <si>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</si>
  <si>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</si>
  <si>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</si>
  <si>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</si>
  <si>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</si>
  <si>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</si>
  <si>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</si>
  <si>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</si>
  <si>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</si>
  <si>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</si>
  <si>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</si>
  <si>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</si>
  <si>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</si>
  <si>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</si>
  <si>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</si>
  <si>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</si>
  <si>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</si>
  <si>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</si>
  <si>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</si>
  <si>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</si>
  <si>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</si>
  <si>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</si>
  <si>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</si>
  <si>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</si>
  <si>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</si>
  <si>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</si>
  <si>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</si>
  <si>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</si>
  <si>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</si>
  <si>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</si>
  <si>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</si>
  <si>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</si>
  <si>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</si>
  <si>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</si>
  <si>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</si>
  <si>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</si>
  <si>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</si>
  <si>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</si>
  <si>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</si>
  <si>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</si>
  <si>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</si>
  <si>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</si>
  <si>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</si>
  <si>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</si>
  <si>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</si>
  <si>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</si>
  <si>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</si>
  <si>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</si>
  <si>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</si>
  <si>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</si>
  <si>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</si>
  <si>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</si>
  <si>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</si>
  <si>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</si>
  <si>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</si>
  <si>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</si>
  <si>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</si>
  <si>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</si>
  <si>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</si>
  <si>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</si>
  <si>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</si>
  <si>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</si>
  <si>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</si>
  <si>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</si>
  <si>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</si>
  <si>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</si>
  <si>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</si>
  <si>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</si>
  <si>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</si>
  <si>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</si>
  <si>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</si>
  <si>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</si>
  <si>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</si>
  <si>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</si>
  <si>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</si>
  <si>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</si>
  <si>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</si>
  <si>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</si>
  <si>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</si>
  <si>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</si>
  <si>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</si>
  <si>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</si>
  <si>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</si>
  <si>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</si>
  <si>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</si>
  <si>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</si>
  <si>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</si>
  <si>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</si>
  <si>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</si>
  <si>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</si>
  <si>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</si>
  <si>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</si>
  <si>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</si>
  <si>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</si>
  <si>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</si>
  <si>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</si>
  <si>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</si>
  <si>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</si>
  <si>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</si>
  <si>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</si>
  <si>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</si>
  <si>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</si>
  <si>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</si>
  <si>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</si>
  <si>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</si>
  <si>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</si>
  <si>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</si>
  <si>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</si>
  <si>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</si>
  <si>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</si>
  <si>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</si>
  <si>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</si>
  <si>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</si>
  <si>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</si>
  <si>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</si>
  <si>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</si>
  <si>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</si>
  <si>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</si>
  <si>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</si>
  <si>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</si>
  <si>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</si>
  <si>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</si>
  <si>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</si>
  <si>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</si>
  <si>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</si>
  <si>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</si>
  <si>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</si>
  <si>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</si>
  <si>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</si>
  <si>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</si>
  <si>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</si>
  <si>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</si>
  <si>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</si>
  <si>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</si>
  <si>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</si>
  <si>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</si>
  <si>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</si>
  <si>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</si>
  <si>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</si>
  <si>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</si>
  <si>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</si>
  <si>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</si>
  <si>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</si>
  <si>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</si>
  <si>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</si>
  <si>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</si>
  <si>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</si>
  <si>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</si>
  <si>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</si>
  <si>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</si>
  <si>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</si>
  <si>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</si>
  <si>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</si>
  <si>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</si>
  <si>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</si>
  <si>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</si>
  <si>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</si>
  <si>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</si>
  <si>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</si>
  <si>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</si>
  <si>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</si>
  <si>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</si>
  <si>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</si>
  <si>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</si>
  <si>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</si>
  <si>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</si>
  <si>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</si>
  <si>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</si>
  <si>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</si>
  <si>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</si>
  <si>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</si>
  <si>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</si>
  <si>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</si>
  <si>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</si>
  <si>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</si>
  <si>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</si>
  <si>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</si>
  <si>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</si>
  <si>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</si>
  <si>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</si>
  <si>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</si>
  <si>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</si>
  <si>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</si>
  <si>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</si>
  <si>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</si>
  <si>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</si>
  <si>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</si>
  <si>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</si>
  <si>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</si>
  <si>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</si>
  <si>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</si>
  <si>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</si>
  <si>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</si>
  <si>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</si>
  <si>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</si>
  <si>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</si>
  <si>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</si>
  <si>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</si>
  <si>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</si>
  <si>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</si>
  <si>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</si>
  <si>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</si>
  <si>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</si>
  <si>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</si>
  <si>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</si>
  <si>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</si>
  <si>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</si>
  <si>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</si>
  <si>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</si>
  <si>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</si>
  <si>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</si>
  <si>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</si>
  <si>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</si>
  <si>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</si>
  <si>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</si>
  <si>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</si>
  <si>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</si>
  <si>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</si>
  <si>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</si>
  <si>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</si>
  <si>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</si>
  <si>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</si>
  <si>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</si>
  <si>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</si>
  <si>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</si>
  <si>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</si>
  <si>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</si>
  <si>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</si>
  <si>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</si>
  <si>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</si>
  <si>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</si>
  <si>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</si>
  <si>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</si>
  <si>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</si>
  <si>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</si>
  <si>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</si>
  <si>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</si>
  <si>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</si>
  <si>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</si>
  <si>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</si>
  <si>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</si>
  <si>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</si>
  <si>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</si>
  <si>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</si>
  <si>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</si>
  <si>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</si>
  <si>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</si>
  <si>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</si>
  <si>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</si>
  <si>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</si>
  <si>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</si>
  <si>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</si>
  <si>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</si>
  <si>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</si>
  <si>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</si>
  <si>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</si>
  <si>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</si>
  <si>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</si>
  <si>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</si>
  <si>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</si>
  <si>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</si>
  <si>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</si>
  <si>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</si>
  <si>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</si>
  <si>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</si>
  <si>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</si>
  <si>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</si>
  <si>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</si>
  <si>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</si>
  <si>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</si>
  <si>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</si>
  <si>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</si>
  <si>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</si>
  <si>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</si>
  <si>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</si>
  <si>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</si>
  <si>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</si>
  <si>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</si>
  <si>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</si>
  <si>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</si>
  <si>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</si>
  <si>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</si>
  <si>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</si>
  <si>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</si>
  <si>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</si>
  <si>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</si>
  <si>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</si>
  <si>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</si>
  <si>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</si>
  <si>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</si>
  <si>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</si>
  <si>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</si>
  <si>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</si>
  <si>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</si>
  <si>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</si>
  <si>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</si>
  <si>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</si>
  <si>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</si>
  <si>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</si>
  <si>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</si>
  <si>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</si>
  <si>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</si>
  <si>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</si>
  <si>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</si>
  <si>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</si>
  <si>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</si>
  <si>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</si>
  <si>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</si>
  <si>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</si>
  <si>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</si>
  <si>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</si>
  <si>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</si>
  <si>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</si>
  <si>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</si>
  <si>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</si>
  <si>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</si>
  <si>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</si>
  <si>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</si>
  <si>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</si>
  <si>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</si>
  <si>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</si>
  <si>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</si>
  <si>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</si>
  <si>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</si>
  <si>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</si>
  <si>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</si>
  <si>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</si>
  <si>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</si>
  <si>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</si>
  <si>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</si>
  <si>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</si>
  <si>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</si>
  <si>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</si>
  <si>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</si>
  <si>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</si>
  <si>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</si>
  <si>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</si>
  <si>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</si>
  <si>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</si>
  <si>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</si>
  <si>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</si>
  <si>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</si>
  <si>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</si>
  <si>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</si>
  <si>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</si>
  <si>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</si>
  <si>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</si>
  <si>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</si>
  <si>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</si>
  <si>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</si>
  <si>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</si>
  <si>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</si>
  <si>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</si>
  <si>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</si>
  <si>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</si>
  <si>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</si>
  <si>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</si>
  <si>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</si>
  <si>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</si>
  <si>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</si>
  <si>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</si>
  <si>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</si>
  <si>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</si>
  <si>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</si>
  <si>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</si>
  <si>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</si>
  <si>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</si>
  <si>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</si>
  <si>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</si>
  <si>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</si>
  <si>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</si>
  <si>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</si>
  <si>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</si>
  <si>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</si>
  <si>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</si>
  <si>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</si>
  <si>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</si>
  <si>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</si>
  <si>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</si>
  <si>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</si>
  <si>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</si>
  <si>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</si>
  <si>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</si>
  <si>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</si>
  <si>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</si>
  <si>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</si>
  <si>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</si>
  <si>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</si>
  <si>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</si>
  <si>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</si>
  <si>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</si>
  <si>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</si>
  <si>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</si>
  <si>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</si>
  <si>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</si>
  <si>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</si>
  <si>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</si>
  <si>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</si>
  <si>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</si>
  <si>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</si>
  <si>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</si>
  <si>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</si>
  <si>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</si>
  <si>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</si>
  <si>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</si>
  <si>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</si>
  <si>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</si>
  <si>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</si>
  <si>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</si>
  <si>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</si>
  <si>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</si>
  <si>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</si>
  <si>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</si>
  <si>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</si>
  <si>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</si>
  <si>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</si>
  <si>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</si>
  <si>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</si>
  <si>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</si>
  <si>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</si>
  <si>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</si>
  <si>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</si>
  <si>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</si>
  <si>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</si>
  <si>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</si>
  <si>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</si>
  <si>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</si>
  <si>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</si>
  <si>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</si>
  <si>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</si>
  <si>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</si>
  <si>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</si>
  <si>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</si>
  <si>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</si>
  <si>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</si>
  <si>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</si>
  <si>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</si>
  <si>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</si>
  <si>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</si>
  <si>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</si>
  <si>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</si>
  <si>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</si>
  <si>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</si>
  <si>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</si>
  <si>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</si>
  <si>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</si>
  <si>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</si>
  <si>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</si>
  <si>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</si>
  <si>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</si>
  <si>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</si>
  <si>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</si>
  <si>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</si>
  <si>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</si>
  <si>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</si>
  <si>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</si>
  <si>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</si>
  <si>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</si>
  <si>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</si>
  <si>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</si>
  <si>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</si>
  <si>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</si>
  <si>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</si>
  <si>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</si>
  <si>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</si>
  <si>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</si>
  <si>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</si>
  <si>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</si>
  <si>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</si>
  <si>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</si>
  <si>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</si>
  <si>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</si>
  <si>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</si>
  <si>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</si>
  <si>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</si>
  <si>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</si>
  <si>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</si>
  <si>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</si>
  <si>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</si>
  <si>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</si>
  <si>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</si>
  <si>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</si>
  <si>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</si>
  <si>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</si>
  <si>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</si>
  <si>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</si>
  <si>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</si>
  <si>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</si>
  <si>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</si>
  <si>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</si>
  <si>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</si>
  <si>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</si>
  <si>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</si>
  <si>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</si>
  <si>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</si>
  <si>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</si>
  <si>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</si>
  <si>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</si>
  <si>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</si>
  <si>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</si>
  <si>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</si>
  <si>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</si>
  <si>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</si>
  <si>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</si>
  <si>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</si>
  <si>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</si>
  <si>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</si>
  <si>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</si>
  <si>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</si>
  <si>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</si>
  <si>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</si>
  <si>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</si>
  <si>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</si>
  <si>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</si>
  <si>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</si>
  <si>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</si>
  <si>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</si>
  <si>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</si>
  <si>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</si>
  <si>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</si>
  <si>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</si>
  <si>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</si>
  <si>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</si>
  <si>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</si>
  <si>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</si>
  <si>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</si>
  <si>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</si>
  <si>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</si>
  <si>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</si>
  <si>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</si>
  <si>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</si>
  <si>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</si>
  <si>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</si>
  <si>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</si>
  <si>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</si>
  <si>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</si>
  <si>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</si>
  <si>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</si>
  <si>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</si>
  <si>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</si>
  <si>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</si>
  <si>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</si>
  <si>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</si>
  <si>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</si>
  <si>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</si>
  <si>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</si>
  <si>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</si>
  <si>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</si>
  <si>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</si>
  <si>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</si>
  <si>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</si>
  <si>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</si>
  <si>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</si>
  <si>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</si>
  <si>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</si>
  <si>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</si>
  <si>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</si>
  <si>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</si>
  <si>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</si>
  <si>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</si>
  <si>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</si>
  <si>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</si>
  <si>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</si>
  <si>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</si>
  <si>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</si>
  <si>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</si>
  <si>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</si>
  <si>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</si>
  <si>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</si>
  <si>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</si>
  <si>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</si>
  <si>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</si>
  <si>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</si>
  <si>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</si>
  <si>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</si>
  <si>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</si>
  <si>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</si>
  <si>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</si>
  <si>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</si>
  <si>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</si>
  <si>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</si>
  <si>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</si>
  <si>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</si>
  <si>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</si>
  <si>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</si>
  <si>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</si>
  <si>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</si>
  <si>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</si>
  <si>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</si>
  <si>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</si>
  <si>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</si>
  <si>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</si>
  <si>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</si>
  <si>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</si>
  <si>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</si>
  <si>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</si>
  <si>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</si>
  <si>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</si>
  <si>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</si>
  <si>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</si>
  <si>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</si>
  <si>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</si>
  <si>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</si>
  <si>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</si>
  <si>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</si>
  <si>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</si>
  <si>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</si>
  <si>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</si>
  <si>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</si>
  <si>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</si>
  <si>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</si>
  <si>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</si>
  <si>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</si>
  <si>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</si>
  <si>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</si>
  <si>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</si>
  <si>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</si>
  <si>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</si>
  <si>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</si>
  <si>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</si>
  <si>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</si>
  <si>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</si>
  <si>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</si>
  <si>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</si>
  <si>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</si>
  <si>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</si>
  <si>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</si>
  <si>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</si>
  <si>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</si>
  <si>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</si>
  <si>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</si>
  <si>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</si>
  <si>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</si>
  <si>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</si>
  <si>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</si>
  <si>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</si>
  <si>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</si>
  <si>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</si>
  <si>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</si>
  <si>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</si>
  <si>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</si>
  <si>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</si>
  <si>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</si>
  <si>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</si>
  <si>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</si>
  <si>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</si>
  <si>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</si>
  <si>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</si>
  <si>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</si>
  <si>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</si>
  <si>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</si>
  <si>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</si>
  <si>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</si>
  <si>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</si>
  <si>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</si>
  <si>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</si>
  <si>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</si>
  <si>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</si>
  <si>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</si>
  <si>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</si>
  <si>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</si>
  <si>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</si>
  <si>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</si>
  <si>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</si>
  <si>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</si>
  <si>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</si>
  <si>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</si>
  <si>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</si>
  <si>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</si>
  <si>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</si>
  <si>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</si>
  <si>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</si>
  <si>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</si>
  <si>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</si>
  <si>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</si>
  <si>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</si>
  <si>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</si>
  <si>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</si>
  <si>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</si>
  <si>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</si>
  <si>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</si>
  <si>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</si>
  <si>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</si>
  <si>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</si>
  <si>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</si>
  <si>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</si>
  <si>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</si>
  <si>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</si>
  <si>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</si>
  <si>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</si>
  <si>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</si>
  <si>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</si>
  <si>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</si>
  <si>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</si>
  <si>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</si>
  <si>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</si>
  <si>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</si>
  <si>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</si>
  <si>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</si>
  <si>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</si>
  <si>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</si>
  <si>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</si>
  <si>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</si>
  <si>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</si>
  <si>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</si>
  <si>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</si>
  <si>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</si>
  <si>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</si>
  <si>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</si>
  <si>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</si>
  <si>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</si>
  <si>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</si>
  <si>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</si>
  <si>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</si>
  <si>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</si>
  <si>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</si>
  <si>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</si>
  <si>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</si>
  <si>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</si>
  <si>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</si>
  <si>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</si>
  <si>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</si>
  <si>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</si>
  <si>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</si>
  <si>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</si>
  <si>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</si>
  <si>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</si>
  <si>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</si>
  <si>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</si>
  <si>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</si>
  <si>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</si>
  <si>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</si>
  <si>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</si>
  <si>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</si>
  <si>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</si>
  <si>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</si>
  <si>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</si>
  <si>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</si>
  <si>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</si>
  <si>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</si>
  <si>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</si>
  <si>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</si>
  <si>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</si>
  <si>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</si>
  <si>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</si>
  <si>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</si>
  <si>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</si>
  <si>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</si>
  <si>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</si>
  <si>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</si>
  <si>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</si>
  <si>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</si>
  <si>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</si>
  <si>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</si>
  <si>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</si>
  <si>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</si>
  <si>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</si>
  <si>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</si>
  <si>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</si>
  <si>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</si>
  <si>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</si>
  <si>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</si>
  <si>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</si>
  <si>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</si>
  <si>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</si>
  <si>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</si>
  <si>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</si>
  <si>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</si>
  <si>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</si>
  <si>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</si>
  <si>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</si>
  <si>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</si>
  <si>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</si>
  <si>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</si>
  <si>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</si>
  <si>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</si>
  <si>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</si>
  <si>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</si>
  <si>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</si>
  <si>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</si>
  <si>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</si>
  <si>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</si>
  <si>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</si>
  <si>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</si>
  <si>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</si>
  <si>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</si>
  <si>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</si>
  <si>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</si>
  <si>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</si>
  <si>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</si>
  <si>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</si>
  <si>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</si>
  <si>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</si>
  <si>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</si>
  <si>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</si>
  <si>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</si>
  <si>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</si>
  <si>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</si>
  <si>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</si>
  <si>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</si>
  <si>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</si>
  <si>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</si>
  <si>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</si>
  <si>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</si>
  <si>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</si>
  <si>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</si>
  <si>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</si>
  <si>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</si>
  <si>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</si>
  <si>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</si>
  <si>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</si>
  <si>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</si>
  <si>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</si>
  <si>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</si>
  <si>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</si>
  <si>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</si>
  <si>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</si>
  <si>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</si>
  <si>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</si>
  <si>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</si>
  <si>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</si>
  <si>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</si>
  <si>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</si>
  <si>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</si>
  <si>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</si>
  <si>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</si>
  <si>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</si>
  <si>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</si>
  <si>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</si>
  <si>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</si>
  <si>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</si>
  <si>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</si>
  <si>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</si>
  <si>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</si>
  <si>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</si>
  <si>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</si>
  <si>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</si>
  <si>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</si>
  <si>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</si>
  <si>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</si>
  <si>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</si>
  <si>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</si>
  <si>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</si>
  <si>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</si>
  <si>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</si>
  <si>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</si>
  <si>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</si>
  <si>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</si>
  <si>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</si>
  <si>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</si>
  <si>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</si>
  <si>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</si>
  <si>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</si>
  <si>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</si>
  <si>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</si>
  <si>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</si>
  <si>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</si>
  <si>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</si>
  <si>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</si>
  <si>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</si>
  <si>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</si>
  <si>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</si>
  <si>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</si>
  <si>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</si>
  <si>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</si>
  <si>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</si>
  <si>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</si>
  <si>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</si>
  <si>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</si>
  <si>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</si>
  <si>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</si>
  <si>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</si>
  <si>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</si>
  <si>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</si>
  <si>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</si>
  <si>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</si>
  <si>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</si>
  <si>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</si>
  <si>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</si>
  <si>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</si>
  <si>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</si>
  <si>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</si>
  <si>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</si>
  <si>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</si>
  <si>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</si>
  <si>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</si>
  <si>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</si>
  <si>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</si>
  <si>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</si>
  <si>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</si>
  <si>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</si>
  <si>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</si>
  <si>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</si>
  <si>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</si>
  <si>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</si>
  <si>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</si>
  <si>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</si>
  <si>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</si>
  <si>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</si>
  <si>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</si>
  <si>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</si>
  <si>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</si>
  <si>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</si>
  <si>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</si>
  <si>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</si>
  <si>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</si>
  <si>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</si>
  <si>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</si>
  <si>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</si>
  <si>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</si>
  <si>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</si>
  <si>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</si>
  <si>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</si>
  <si>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</si>
  <si>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</si>
  <si>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</si>
  <si>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</si>
  <si>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</si>
  <si>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</si>
  <si>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</si>
  <si>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</si>
  <si>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</si>
  <si>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</si>
  <si>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</si>
  <si>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</si>
  <si>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</si>
  <si>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</si>
  <si>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</si>
  <si>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</si>
  <si>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</si>
  <si>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</si>
  <si>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</si>
  <si>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</si>
  <si>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</si>
  <si>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</si>
  <si>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</si>
  <si>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</si>
  <si>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</si>
  <si>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</si>
  <si>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</si>
  <si>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</si>
  <si>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</si>
  <si>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</si>
  <si>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</si>
  <si>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</si>
  <si>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</si>
  <si>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</si>
  <si>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</si>
  <si>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</si>
  <si>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</si>
  <si>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</si>
  <si>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</si>
  <si>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</si>
  <si>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</si>
  <si>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</si>
  <si>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</si>
  <si>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</si>
  <si>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</si>
  <si>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</si>
  <si>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</si>
  <si>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</si>
  <si>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</si>
  <si>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</si>
  <si>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</si>
  <si>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</si>
  <si>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</si>
  <si>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</si>
  <si>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</si>
  <si>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</si>
  <si>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</si>
  <si>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</si>
  <si>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</si>
  <si>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</si>
  <si>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</si>
  <si>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</si>
  <si>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</si>
  <si>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</si>
  <si>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</si>
  <si>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</si>
  <si>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</si>
  <si>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</si>
  <si>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</si>
  <si>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</si>
  <si>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</si>
  <si>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</si>
  <si>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</si>
  <si>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</si>
  <si>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</si>
  <si>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</si>
  <si>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</si>
  <si>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</si>
  <si>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</si>
  <si>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</si>
  <si>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</si>
  <si>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</si>
  <si>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</si>
  <si>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</si>
  <si>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</si>
  <si>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</si>
  <si>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</si>
  <si>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</si>
  <si>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</si>
  <si>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</si>
  <si>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</si>
  <si>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</si>
  <si>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</si>
  <si>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</si>
  <si>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</si>
  <si>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</si>
  <si>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</si>
  <si>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</si>
  <si>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</si>
  <si>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</si>
  <si>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</si>
  <si>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</si>
  <si>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</si>
  <si>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</si>
  <si>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</si>
  <si>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</si>
  <si>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</si>
  <si>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</si>
  <si>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</si>
  <si>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</si>
  <si>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</si>
  <si>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</si>
  <si>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</si>
  <si>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</si>
  <si>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</si>
  <si>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</si>
  <si>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</si>
  <si>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</si>
  <si>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</si>
  <si>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</si>
  <si>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</si>
  <si>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</si>
  <si>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</si>
  <si>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</si>
  <si>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</si>
  <si>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</si>
  <si>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</si>
  <si>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</si>
  <si>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</si>
  <si>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</si>
  <si>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</si>
  <si>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</si>
  <si>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</si>
  <si>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</si>
  <si>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</si>
  <si>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</si>
  <si>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</si>
  <si>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</si>
  <si>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</si>
  <si>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</si>
  <si>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</si>
  <si>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</si>
  <si>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</si>
  <si>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</si>
  <si>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</si>
  <si>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</si>
  <si>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</si>
  <si>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</si>
  <si>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</si>
  <si>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</si>
  <si>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</si>
  <si>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</si>
  <si>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</si>
  <si>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</si>
  <si>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</si>
  <si>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</si>
  <si>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</si>
  <si>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</si>
  <si>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</si>
  <si>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</si>
  <si>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</si>
  <si>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</si>
  <si>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</si>
  <si>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</si>
  <si>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</si>
  <si>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</si>
  <si>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</si>
  <si>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</si>
  <si>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</si>
  <si>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</si>
  <si>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</si>
  <si>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</si>
  <si>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</si>
  <si>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</si>
  <si>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</si>
  <si>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</si>
  <si>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</si>
  <si>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</si>
  <si>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</si>
  <si>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</si>
  <si>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</si>
  <si>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</si>
  <si>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</si>
  <si>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</si>
  <si>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</si>
  <si>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</si>
  <si>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</si>
  <si>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</si>
  <si>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</si>
  <si>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</si>
  <si>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</si>
  <si>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</si>
  <si>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</si>
  <si>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</si>
  <si>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</si>
  <si>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</si>
  <si>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</si>
  <si>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</si>
  <si>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</si>
  <si>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</si>
  <si>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</si>
  <si>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</si>
  <si>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</si>
  <si>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</si>
  <si>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</si>
  <si>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</si>
  <si>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</si>
  <si>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</si>
  <si>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</si>
  <si>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</si>
  <si>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</si>
  <si>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</si>
  <si>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</si>
  <si>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</si>
  <si>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</si>
  <si>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</si>
  <si>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</si>
  <si>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</si>
  <si>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</si>
  <si>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</si>
  <si>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</si>
  <si>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</si>
  <si>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</si>
  <si>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</si>
  <si>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</si>
  <si>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</si>
  <si>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</si>
  <si>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</si>
  <si>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</si>
  <si>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</si>
  <si>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</si>
  <si>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</si>
  <si>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</si>
  <si>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</si>
  <si>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</si>
  <si>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</si>
  <si>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</si>
  <si>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</si>
  <si>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</si>
  <si>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</si>
  <si>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</si>
  <si>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</si>
  <si>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</si>
  <si>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</si>
  <si>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</si>
  <si>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</si>
  <si>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</si>
  <si>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</si>
  <si>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</si>
  <si>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</si>
  <si>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</si>
  <si>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</si>
  <si>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</si>
  <si>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</si>
  <si>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</si>
  <si>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</si>
  <si>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</si>
  <si>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</si>
  <si>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</si>
  <si>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</si>
  <si>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</si>
  <si>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</si>
  <si>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</si>
  <si>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</si>
  <si>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</si>
  <si>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</si>
  <si>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</si>
  <si>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</si>
  <si>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</si>
  <si>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</si>
  <si>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</si>
  <si>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</si>
  <si>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</si>
  <si>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</si>
  <si>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</si>
  <si>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</si>
  <si>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</si>
  <si>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</si>
  <si>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</si>
  <si>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</si>
  <si>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</si>
  <si>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</si>
  <si>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</si>
  <si>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</si>
  <si>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</si>
  <si>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</si>
  <si>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</si>
  <si>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</si>
  <si>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</si>
  <si>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</si>
  <si>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</si>
  <si>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</si>
  <si>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</si>
  <si>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</si>
  <si>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</si>
  <si>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</si>
  <si>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</si>
  <si>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</si>
  <si>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</si>
  <si>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</si>
  <si>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</si>
  <si>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</si>
  <si>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</si>
  <si>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</si>
  <si>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</si>
  <si>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</si>
  <si>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</si>
  <si>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</si>
  <si>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</si>
  <si>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</si>
  <si>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</si>
  <si>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</si>
  <si>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</si>
  <si>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</si>
  <si>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</si>
  <si>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</si>
  <si>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</si>
  <si>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</si>
  <si>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</si>
  <si>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</si>
  <si>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</si>
  <si>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</si>
  <si>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</si>
  <si>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</si>
  <si>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</si>
  <si>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</si>
  <si>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</si>
  <si>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</si>
  <si>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</si>
  <si>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</si>
  <si>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</si>
  <si>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</si>
  <si>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</si>
  <si>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</si>
  <si>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</si>
  <si>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</si>
  <si>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</si>
  <si>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</si>
  <si>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</si>
  <si>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</si>
  <si>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</si>
  <si>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</si>
  <si>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</si>
  <si>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</si>
  <si>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</si>
  <si>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</si>
  <si>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</si>
  <si>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</si>
  <si>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</si>
  <si>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</si>
  <si>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</si>
  <si>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</si>
  <si>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</si>
  <si>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</si>
  <si>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</si>
  <si>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</si>
  <si>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</si>
  <si>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</si>
  <si>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</si>
  <si>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</si>
  <si>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</si>
  <si>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</si>
  <si>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</si>
  <si>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</si>
  <si>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</si>
  <si>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</si>
  <si>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</si>
  <si>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</si>
  <si>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</si>
  <si>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</si>
  <si>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</si>
  <si>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</si>
  <si>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</si>
  <si>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</si>
  <si>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</si>
  <si>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</si>
  <si>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</si>
  <si>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</si>
  <si>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</si>
  <si>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</si>
  <si>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</si>
  <si>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</si>
  <si>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</si>
  <si>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</si>
  <si>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</si>
  <si>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</si>
  <si>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</si>
  <si>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</si>
  <si>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</si>
  <si>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</si>
  <si>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</si>
  <si>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</si>
  <si>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</si>
  <si>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</si>
  <si>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</si>
  <si>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</si>
  <si>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</si>
  <si>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</si>
  <si>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</si>
  <si>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</si>
  <si>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</si>
  <si>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</si>
  <si>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</si>
  <si>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</si>
  <si>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</si>
  <si>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</si>
  <si>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</si>
  <si>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</si>
  <si>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</si>
  <si>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</si>
  <si>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</si>
  <si>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</si>
  <si>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</si>
  <si>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</si>
  <si>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</si>
  <si>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</si>
  <si>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</si>
  <si>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</si>
  <si>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</si>
  <si>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</si>
  <si>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</si>
  <si>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</si>
  <si>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</si>
  <si>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</si>
  <si>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</si>
  <si>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</si>
  <si>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</si>
  <si>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</si>
  <si>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</si>
  <si>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</si>
  <si>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</si>
  <si>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</si>
  <si>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</si>
  <si>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</si>
  <si>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</si>
  <si>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</si>
  <si>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</si>
  <si>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</si>
  <si>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</si>
  <si>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</si>
  <si>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</si>
  <si>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</si>
  <si>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</si>
  <si>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</si>
  <si>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</si>
  <si>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</si>
  <si>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</si>
  <si>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</si>
  <si>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</si>
  <si>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</si>
  <si>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</si>
  <si>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</si>
  <si>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</si>
  <si>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</si>
  <si>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</si>
  <si>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</si>
  <si>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</si>
  <si>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</si>
  <si>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</si>
  <si>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</si>
  <si>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</si>
  <si>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</si>
  <si>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</si>
  <si>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</si>
  <si>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</si>
  <si>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</si>
  <si>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</si>
  <si>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</si>
  <si>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</si>
  <si>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</si>
  <si>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</si>
  <si>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</si>
  <si>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</si>
  <si>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</si>
  <si>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</si>
  <si>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</si>
  <si>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</si>
  <si>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</si>
  <si>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</si>
  <si>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</si>
  <si>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</si>
  <si>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</si>
  <si>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</si>
  <si>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</si>
  <si>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</si>
  <si>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</si>
  <si>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</si>
  <si>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</si>
  <si>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</si>
  <si>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</si>
  <si>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</si>
  <si>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</si>
  <si>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</si>
  <si>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</si>
  <si>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</si>
  <si>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</si>
  <si>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</si>
  <si>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</si>
  <si>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</si>
  <si>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</si>
  <si>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</si>
  <si>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</si>
  <si>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</si>
  <si>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</si>
  <si>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</si>
  <si>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</si>
  <si>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</si>
  <si>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</si>
  <si>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</si>
  <si>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</si>
  <si>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</si>
  <si>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</si>
  <si>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</si>
  <si>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</si>
  <si>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</si>
  <si>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</si>
  <si>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</si>
  <si>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</si>
  <si>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</si>
  <si>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</si>
  <si>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</si>
  <si>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</si>
  <si>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</si>
  <si>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</si>
  <si>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</si>
  <si>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</si>
  <si>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</si>
  <si>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</si>
  <si>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</si>
  <si>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</si>
  <si>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</si>
  <si>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</si>
  <si>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</si>
  <si>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</si>
  <si>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</si>
  <si>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</si>
  <si>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</si>
  <si>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</si>
  <si>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</si>
  <si>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</si>
  <si>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</si>
  <si>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</si>
  <si>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</si>
  <si>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</si>
  <si>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</si>
  <si>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</si>
  <si>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</si>
  <si>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</si>
  <si>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</si>
  <si>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</si>
  <si>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</si>
  <si>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</si>
  <si>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</si>
  <si>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</si>
  <si>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</si>
  <si>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</si>
  <si>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</si>
  <si>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</si>
  <si>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</si>
  <si>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</si>
  <si>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</si>
  <si>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</si>
  <si>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</si>
  <si>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</si>
  <si>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</si>
  <si>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</si>
  <si>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</si>
  <si>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</si>
  <si>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</si>
  <si>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</si>
  <si>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</si>
  <si>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</si>
  <si>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</si>
  <si>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</si>
  <si>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</si>
  <si>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</si>
  <si>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</si>
  <si>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</si>
  <si>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</si>
  <si>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</si>
  <si>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</si>
  <si>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</si>
  <si>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</si>
  <si>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</si>
  <si>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</si>
  <si>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</si>
  <si>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</si>
  <si>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</si>
  <si>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</si>
  <si>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</si>
  <si>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</si>
  <si>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</si>
  <si>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</si>
  <si>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</si>
  <si>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</si>
  <si>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</si>
  <si>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</si>
  <si>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</si>
  <si>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</si>
  <si>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</si>
  <si>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</si>
  <si>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</si>
  <si>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</si>
  <si>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</si>
  <si>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</si>
  <si>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</si>
  <si>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</si>
  <si>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</si>
  <si>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</si>
  <si>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</si>
  <si>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</si>
  <si>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</si>
  <si>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</si>
  <si>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</si>
  <si>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</si>
  <si>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</si>
  <si>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</si>
  <si>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</si>
  <si>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</si>
  <si>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</si>
  <si>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</si>
  <si>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</si>
  <si>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</si>
  <si>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</si>
  <si>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</si>
  <si>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</si>
  <si>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</si>
  <si>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</si>
  <si>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</si>
  <si>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</si>
  <si>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</si>
  <si>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</si>
  <si>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</si>
  <si>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</si>
  <si>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</si>
  <si>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</si>
  <si>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</si>
  <si>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</si>
  <si>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</si>
  <si>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</si>
  <si>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</si>
  <si>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</si>
  <si>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</si>
  <si>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</si>
  <si>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</si>
  <si>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</si>
  <si>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</si>
  <si>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</si>
  <si>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</si>
  <si>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</si>
  <si>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</si>
  <si>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</si>
  <si>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</si>
  <si>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</si>
  <si>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</si>
  <si>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</si>
  <si>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</si>
  <si>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</si>
  <si>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</si>
  <si>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</si>
  <si>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</si>
  <si>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</si>
  <si>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</si>
  <si>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</si>
  <si>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</si>
  <si>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</si>
  <si>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</si>
  <si>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</si>
  <si>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</si>
  <si>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</si>
  <si>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</si>
  <si>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</si>
  <si>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</si>
  <si>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</si>
  <si>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</si>
  <si>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</si>
  <si>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</si>
  <si>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</si>
  <si>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</si>
  <si>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</si>
  <si>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</si>
  <si>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</si>
  <si>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</si>
  <si>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</si>
  <si>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</si>
  <si>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</si>
  <si>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</si>
  <si>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</si>
  <si>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</si>
  <si>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</si>
  <si>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</si>
  <si>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</si>
  <si>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</si>
  <si>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</si>
  <si>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</si>
  <si>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</si>
  <si>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</si>
  <si>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</si>
  <si>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</si>
  <si>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</si>
  <si>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</si>
  <si>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</si>
  <si>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</si>
  <si>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</si>
  <si>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</si>
  <si>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</si>
  <si>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</si>
  <si>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</si>
  <si>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</si>
  <si>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</si>
  <si>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</si>
  <si>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</si>
  <si>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</si>
  <si>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</si>
  <si>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</si>
  <si>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</si>
  <si>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</si>
  <si>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</si>
  <si>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</si>
  <si>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</si>
  <si>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</si>
  <si>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</si>
  <si>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</si>
  <si>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</si>
  <si>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</si>
  <si>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</si>
  <si>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</si>
  <si>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</si>
  <si>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</si>
  <si>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</si>
  <si>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</si>
  <si>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</si>
  <si>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</si>
  <si>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</si>
  <si>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</si>
  <si>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</si>
  <si>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</si>
  <si>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</si>
  <si>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</si>
  <si>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</si>
  <si>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</si>
  <si>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</si>
  <si>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</si>
  <si>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</si>
  <si>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</si>
  <si>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</si>
  <si>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</si>
  <si>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</si>
  <si>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</si>
  <si>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</si>
  <si>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</si>
  <si>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</si>
  <si>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</si>
  <si>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</si>
  <si>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</si>
  <si>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</si>
  <si>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</si>
  <si>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</si>
  <si>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</si>
  <si>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</si>
  <si>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</si>
  <si>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</si>
  <si>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</si>
  <si>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</si>
  <si>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</si>
  <si>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</si>
  <si>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</si>
  <si>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</si>
  <si>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</si>
  <si>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</si>
  <si>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</si>
  <si>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</si>
  <si>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</si>
  <si>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</si>
  <si>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</si>
  <si>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</si>
  <si>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</si>
  <si>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</si>
  <si>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</si>
  <si>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</si>
  <si>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</si>
  <si>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</si>
  <si>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</si>
  <si>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</si>
  <si>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</si>
  <si>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</si>
  <si>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</si>
  <si>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</si>
  <si>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</si>
  <si>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</si>
  <si>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</si>
  <si>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</si>
  <si>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</si>
  <si>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</si>
  <si>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</si>
  <si>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</si>
  <si>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</si>
  <si>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</si>
  <si>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</si>
  <si>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</si>
  <si>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</si>
  <si>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</si>
  <si>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</si>
  <si>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</si>
  <si>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</si>
  <si>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</si>
  <si>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</si>
  <si>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</si>
  <si>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</si>
  <si>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</si>
  <si>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</si>
  <si>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</si>
  <si>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</si>
  <si>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</si>
  <si>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</si>
  <si>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</si>
  <si>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</si>
  <si>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</si>
  <si>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</si>
  <si>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</si>
  <si>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</si>
  <si>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</si>
  <si>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</si>
  <si>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</si>
  <si>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</si>
  <si>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</si>
  <si>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</si>
  <si>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</si>
  <si>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</si>
  <si>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</si>
  <si>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</si>
  <si>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</si>
  <si>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</si>
  <si>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</si>
  <si>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</si>
  <si>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</si>
  <si>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</si>
  <si>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</si>
  <si>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</si>
  <si>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</si>
  <si>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</si>
  <si>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</si>
  <si>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</si>
  <si>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</si>
  <si>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</si>
  <si>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</si>
  <si>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</si>
  <si>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</si>
  <si>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</si>
  <si>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</si>
  <si>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</si>
  <si>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</si>
  <si>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</si>
  <si>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</si>
  <si>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</si>
  <si>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</si>
  <si>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</si>
  <si>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</si>
  <si>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</si>
  <si>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</si>
  <si>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</si>
  <si>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</si>
  <si>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</si>
  <si>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</si>
  <si>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</si>
  <si>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</si>
  <si>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</si>
  <si>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</si>
  <si>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</si>
  <si>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</si>
  <si>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</si>
  <si>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</si>
  <si>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</si>
  <si>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</si>
  <si>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</si>
  <si>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</si>
  <si>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</si>
  <si>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</si>
  <si>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</si>
  <si>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</si>
  <si>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</si>
  <si>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</si>
  <si>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</si>
  <si>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</si>
  <si>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</si>
  <si>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</si>
  <si>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</si>
  <si>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</si>
  <si>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</si>
  <si>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</si>
  <si>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</si>
  <si>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</si>
  <si>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</si>
  <si>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</si>
  <si>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</si>
  <si>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</si>
  <si>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</si>
  <si>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</si>
  <si>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</si>
  <si>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</si>
  <si>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</si>
  <si>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</si>
  <si>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</si>
  <si>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</si>
  <si>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</si>
  <si>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</si>
  <si>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</si>
  <si>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</si>
  <si>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</si>
  <si>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</si>
  <si>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</si>
  <si>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</si>
  <si>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</si>
  <si>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</si>
  <si>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</si>
  <si>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</si>
  <si>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</si>
  <si>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</si>
  <si>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</si>
  <si>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</si>
  <si>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</si>
  <si>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</si>
  <si>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</si>
  <si>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</si>
  <si>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</si>
  <si>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</si>
  <si>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</si>
  <si>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</si>
  <si>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</si>
  <si>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</si>
  <si>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</si>
  <si>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</si>
  <si>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</si>
  <si>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</si>
  <si>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</si>
  <si>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</si>
  <si>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</si>
  <si>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</si>
  <si>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</si>
  <si>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</si>
  <si>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</si>
  <si>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</si>
  <si>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</si>
  <si>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</si>
  <si>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</si>
  <si>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</si>
  <si>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</si>
  <si>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</si>
  <si>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</si>
  <si>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</si>
  <si>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</si>
  <si>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</si>
  <si>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</si>
  <si>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</si>
  <si>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</si>
  <si>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</si>
  <si>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</si>
  <si>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</si>
  <si>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</si>
  <si>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</si>
  <si>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</si>
  <si>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</si>
  <si>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</si>
  <si>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</si>
  <si>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</si>
  <si>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</si>
  <si>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</si>
  <si>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</si>
  <si>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</si>
  <si>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</si>
  <si>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</si>
  <si>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</si>
  <si>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</si>
  <si>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</si>
  <si>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</si>
  <si>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</si>
  <si>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</si>
  <si>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</si>
  <si>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</si>
  <si>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</si>
  <si>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</si>
  <si>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</si>
  <si>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</si>
  <si>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</si>
  <si>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</si>
  <si>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</si>
  <si>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</si>
  <si>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</si>
  <si>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</si>
  <si>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</si>
  <si>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</si>
  <si>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</si>
  <si>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</si>
  <si>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</si>
  <si>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</si>
  <si>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</si>
  <si>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</si>
  <si>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</si>
  <si>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</si>
  <si>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</si>
  <si>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</si>
  <si>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</si>
  <si>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</si>
  <si>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</si>
  <si>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</si>
  <si>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</si>
  <si>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</si>
  <si>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</si>
  <si>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</si>
  <si>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</si>
  <si>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</si>
  <si>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</si>
  <si>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</si>
  <si>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</si>
  <si>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</si>
  <si>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</si>
  <si>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</si>
  <si>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</si>
  <si>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</si>
  <si>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</si>
  <si>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</si>
  <si>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</si>
  <si>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</si>
  <si>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</si>
  <si>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</si>
  <si>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</si>
  <si>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</si>
  <si>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</si>
  <si>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</si>
  <si>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</si>
  <si>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</si>
  <si>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</si>
  <si>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</si>
  <si>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</si>
  <si>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</si>
  <si>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</si>
  <si>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</si>
  <si>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</si>
  <si>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</si>
  <si>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</si>
  <si>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</si>
  <si>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</si>
  <si>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</si>
  <si>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</si>
  <si>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</si>
  <si>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</si>
  <si>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</si>
  <si>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</si>
  <si>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</si>
  <si>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</si>
  <si>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</si>
  <si>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</si>
  <si>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</si>
  <si>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</si>
  <si>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</si>
  <si>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</si>
  <si>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</si>
  <si>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</si>
  <si>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</si>
  <si>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</si>
  <si>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</si>
  <si>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</si>
  <si>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</si>
  <si>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</si>
  <si>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</si>
  <si>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</si>
  <si>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</si>
  <si>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</si>
  <si>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</si>
  <si>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</si>
  <si>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</si>
  <si>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</si>
  <si>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</si>
  <si>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</si>
  <si>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</si>
  <si>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</si>
  <si>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</si>
  <si>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</si>
  <si>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</si>
  <si>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</si>
  <si>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</si>
  <si>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</si>
  <si>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</si>
  <si>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</si>
  <si>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</si>
  <si>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</si>
  <si>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</si>
  <si>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</si>
  <si>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</si>
  <si>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</si>
  <si>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</si>
  <si>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</si>
  <si>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</si>
  <si>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</si>
  <si>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</si>
  <si>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</si>
  <si>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</si>
  <si>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</si>
  <si>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</si>
  <si>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</si>
  <si>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</si>
  <si>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</si>
  <si>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</si>
  <si>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</si>
  <si>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</si>
  <si>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</si>
  <si>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</si>
  <si>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</si>
  <si>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</si>
  <si>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</si>
  <si>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</si>
  <si>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</si>
  <si>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</si>
  <si>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</si>
  <si>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</si>
  <si>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</si>
  <si>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</si>
  <si>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</si>
  <si>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</si>
  <si>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</si>
  <si>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</si>
  <si>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</si>
  <si>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</si>
  <si>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</si>
  <si>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</si>
  <si>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</si>
  <si>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</si>
  <si>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</si>
  <si>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</si>
  <si>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</si>
  <si>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</si>
  <si>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</si>
  <si>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</si>
  <si>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</si>
  <si>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</si>
  <si>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</si>
  <si>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</si>
  <si>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</si>
  <si>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</si>
  <si>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</si>
  <si>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</si>
  <si>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</si>
  <si>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</si>
  <si>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</si>
  <si>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</si>
  <si>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</si>
  <si>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</si>
  <si>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</si>
  <si>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</si>
  <si>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</si>
  <si>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</si>
  <si>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</si>
  <si>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</si>
  <si>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</si>
  <si>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</si>
  <si>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</si>
  <si>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</si>
  <si>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</si>
  <si>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</si>
  <si>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</si>
  <si>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</si>
  <si>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</si>
  <si>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</si>
  <si>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</si>
  <si>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</si>
  <si>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</si>
  <si>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</si>
  <si>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</si>
  <si>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</si>
  <si>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</si>
  <si>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</si>
  <si>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</si>
  <si>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</si>
  <si>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</si>
  <si>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</si>
  <si>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</si>
  <si>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</si>
  <si>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</si>
  <si>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</si>
  <si>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</si>
  <si>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</si>
  <si>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</si>
  <si>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</si>
  <si>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</si>
  <si>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</si>
  <si>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</si>
  <si>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</si>
  <si>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</si>
  <si>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</si>
  <si>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</si>
  <si>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</si>
  <si>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</si>
  <si>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</si>
  <si>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</si>
  <si>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</si>
  <si>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</si>
  <si>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</si>
  <si>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</si>
  <si>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</si>
  <si>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</si>
  <si>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</si>
  <si>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</si>
  <si>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</si>
  <si>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</si>
  <si>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</si>
  <si>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</si>
  <si>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</si>
  <si>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</si>
  <si>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</si>
  <si>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</si>
  <si>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</si>
  <si>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</si>
  <si>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</si>
  <si>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</si>
  <si>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</si>
  <si>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</si>
  <si>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</si>
  <si>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</si>
  <si>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</si>
  <si>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</si>
  <si>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</si>
  <si>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</si>
  <si>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</si>
  <si>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</si>
  <si>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</si>
  <si>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</si>
  <si>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</si>
  <si>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</si>
  <si>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</si>
  <si>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</si>
  <si>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</si>
  <si>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</si>
  <si>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</si>
  <si>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</si>
  <si>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</si>
  <si>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</si>
  <si>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</si>
  <si>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</si>
  <si>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</si>
  <si>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</si>
  <si>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</si>
  <si>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</si>
  <si>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</si>
  <si>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</si>
  <si>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</si>
  <si>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</si>
  <si>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</si>
  <si>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</si>
  <si>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</si>
  <si>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</si>
  <si>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</si>
  <si>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</si>
  <si>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</si>
  <si>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</si>
  <si>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</si>
  <si>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</si>
  <si>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</si>
  <si>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</si>
  <si>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</si>
  <si>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</si>
  <si>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</si>
  <si>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</si>
  <si>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</si>
  <si>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</si>
  <si>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</si>
  <si>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</si>
  <si>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</si>
  <si>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</si>
  <si>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</si>
  <si>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</si>
  <si>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</si>
  <si>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</si>
  <si>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</si>
  <si>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</si>
  <si>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</si>
  <si>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</si>
  <si>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</si>
  <si>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</si>
  <si>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</si>
  <si>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</si>
  <si>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</si>
  <si>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</si>
  <si>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</si>
  <si>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</si>
  <si>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</si>
  <si>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</si>
  <si>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</si>
  <si>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</si>
  <si>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</si>
  <si>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</si>
  <si>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</si>
  <si>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</si>
  <si>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</si>
  <si>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</si>
  <si>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</si>
  <si>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</si>
  <si>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</si>
  <si>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</si>
  <si>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</si>
  <si>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</si>
  <si>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</si>
  <si>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</si>
  <si>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</si>
  <si>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</si>
  <si>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</si>
  <si>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</si>
  <si>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</si>
  <si>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</si>
  <si>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</si>
  <si>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</si>
  <si>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</si>
  <si>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</si>
  <si>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</si>
  <si>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</si>
  <si>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</si>
  <si>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</si>
  <si>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</si>
  <si>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</si>
  <si>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</si>
  <si>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</si>
  <si>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</si>
  <si>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</si>
  <si>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</si>
  <si>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</si>
  <si>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</si>
  <si>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</si>
  <si>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</si>
  <si>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</si>
  <si>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</si>
  <si>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</si>
  <si>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</si>
  <si>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</si>
  <si>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</si>
  <si>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</si>
  <si>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</si>
  <si>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</si>
  <si>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</si>
  <si>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</si>
  <si>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</si>
  <si>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</si>
  <si>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</si>
  <si>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</si>
  <si>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</si>
  <si>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</si>
  <si>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</si>
  <si>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</si>
  <si>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</si>
  <si>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</si>
  <si>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</si>
  <si>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</si>
  <si>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</si>
  <si>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</si>
  <si>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</si>
  <si>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</si>
  <si>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</si>
  <si>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</si>
  <si>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</si>
  <si>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</si>
  <si>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</si>
  <si>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</si>
  <si>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</si>
  <si>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</si>
  <si>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</si>
  <si>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</si>
  <si>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</si>
  <si>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</si>
  <si>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</si>
  <si>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</si>
  <si>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</si>
  <si>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</si>
  <si>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</si>
  <si>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</si>
  <si>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</si>
  <si>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</si>
  <si>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</si>
  <si>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</si>
  <si>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</si>
  <si>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</si>
  <si>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</si>
  <si>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</si>
  <si>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</si>
  <si>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</si>
  <si>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</si>
  <si>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</si>
  <si>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</si>
  <si>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</si>
  <si>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</si>
  <si>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</si>
  <si>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</si>
  <si>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</si>
  <si>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</si>
  <si>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</si>
  <si>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</si>
  <si>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</si>
  <si>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</si>
  <si>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</si>
  <si>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</si>
  <si>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</si>
  <si>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</si>
  <si>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</si>
  <si>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</si>
  <si>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</si>
  <si>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</si>
  <si>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</si>
  <si>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</si>
  <si>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</si>
  <si>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</si>
  <si>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</si>
  <si>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</si>
  <si>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</si>
  <si>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</si>
  <si>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</si>
  <si>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</si>
  <si>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</si>
  <si>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</si>
  <si>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</si>
  <si>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</si>
  <si>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</si>
  <si>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</si>
  <si>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</si>
  <si>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</si>
  <si>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</si>
  <si>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</si>
  <si>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</si>
  <si>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</si>
  <si>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</si>
  <si>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</si>
  <si>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</si>
  <si>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</si>
  <si>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</si>
  <si>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</si>
  <si>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</si>
  <si>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</si>
  <si>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</si>
  <si>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</si>
  <si>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</si>
  <si>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</si>
  <si>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</si>
  <si>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</si>
  <si>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</si>
  <si>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</si>
  <si>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</si>
  <si>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</si>
  <si>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</si>
  <si>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</si>
  <si>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</si>
  <si>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</si>
  <si>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</si>
  <si>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</si>
  <si>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</si>
  <si>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</si>
  <si>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</si>
  <si>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</si>
  <si>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</si>
  <si>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</si>
  <si>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</si>
  <si>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</si>
  <si>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</si>
  <si>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</si>
  <si>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</si>
  <si>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</si>
  <si>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</si>
  <si>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</si>
  <si>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</si>
  <si>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</si>
  <si>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</si>
  <si>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</si>
  <si>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</si>
  <si>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</si>
  <si>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</si>
  <si>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</si>
  <si>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</si>
  <si>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</si>
  <si>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</si>
  <si>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</si>
  <si>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</si>
  <si>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</si>
  <si>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</si>
  <si>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</si>
  <si>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</si>
  <si>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</si>
  <si>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</si>
  <si>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</si>
  <si>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</si>
  <si>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</si>
  <si>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</si>
  <si>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</si>
  <si>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</si>
  <si>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</si>
  <si>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</si>
  <si>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</si>
  <si>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</si>
  <si>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</si>
  <si>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</si>
  <si>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</si>
  <si>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</si>
  <si>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</si>
  <si>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</si>
  <si>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</si>
  <si>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</si>
  <si>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</si>
  <si>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</si>
  <si>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</si>
  <si>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</si>
  <si>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</si>
  <si>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</si>
  <si>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</si>
  <si>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</si>
  <si>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</si>
  <si>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</si>
  <si>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</si>
  <si>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</si>
  <si>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</si>
  <si>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</si>
  <si>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</si>
  <si>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</si>
  <si>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</si>
  <si>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</si>
  <si>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</si>
  <si>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</si>
  <si>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</si>
  <si>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</si>
  <si>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</si>
  <si>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</si>
  <si>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</si>
  <si>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</si>
  <si>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</si>
  <si>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</si>
  <si>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</si>
  <si>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</si>
  <si>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</si>
  <si>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</si>
  <si>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</si>
  <si>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</si>
  <si>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</si>
  <si>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</si>
  <si>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</si>
  <si>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</si>
  <si>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</si>
  <si>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</si>
  <si>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</si>
  <si>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</si>
  <si>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</si>
  <si>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</si>
  <si>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</si>
  <si>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</si>
  <si>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</si>
  <si>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</si>
  <si>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</si>
  <si>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</si>
  <si>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</si>
  <si>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</si>
  <si>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</si>
  <si>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</si>
  <si>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</si>
  <si>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</si>
  <si>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</si>
  <si>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</si>
  <si>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</si>
  <si>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</si>
  <si>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</si>
  <si>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</si>
  <si>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</si>
  <si>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</si>
  <si>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</si>
  <si>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</si>
  <si>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</si>
  <si>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</si>
  <si>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</si>
  <si>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</si>
  <si>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</si>
  <si>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</si>
  <si>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</si>
  <si>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</si>
  <si>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</si>
  <si>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</si>
  <si>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</si>
  <si>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</si>
  <si>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</si>
  <si>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</si>
  <si>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</si>
  <si>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</si>
  <si>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</si>
  <si>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</si>
  <si>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</si>
  <si>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</si>
  <si>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</si>
  <si>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</si>
  <si>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</si>
  <si>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</si>
  <si>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</si>
  <si>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</si>
  <si>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</si>
  <si>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</si>
  <si>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</si>
  <si>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</si>
  <si>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</si>
  <si>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</si>
  <si>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</si>
  <si>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</si>
  <si>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</si>
  <si>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</si>
  <si>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</si>
  <si>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</si>
  <si>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</si>
  <si>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</si>
  <si>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</si>
  <si>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</si>
  <si>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</si>
  <si>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</si>
  <si>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</si>
  <si>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</si>
  <si>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</si>
  <si>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</si>
  <si>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</si>
  <si>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</si>
  <si>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</si>
  <si>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</si>
  <si>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</si>
  <si>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</si>
  <si>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</si>
  <si>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</si>
  <si>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</si>
  <si>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</si>
  <si>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</si>
  <si>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</si>
  <si>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</si>
  <si>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</si>
  <si>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</si>
  <si>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</si>
  <si>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</si>
  <si>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</si>
  <si>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</si>
  <si>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</si>
  <si>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</si>
  <si>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</si>
  <si>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</si>
  <si>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</si>
  <si>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</si>
  <si>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</si>
  <si>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</si>
  <si>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</si>
  <si>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</si>
  <si>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</si>
  <si>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</si>
  <si>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</si>
  <si>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</si>
  <si>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</si>
  <si>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</si>
  <si>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</si>
  <si>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</si>
  <si>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</si>
  <si>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</si>
  <si>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</si>
  <si>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</si>
  <si>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</si>
  <si>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</si>
  <si>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</si>
  <si>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</si>
  <si>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</si>
  <si>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</si>
  <si>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</si>
  <si>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</si>
  <si>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</si>
  <si>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</si>
  <si>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</si>
  <si>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</si>
  <si>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</si>
  <si>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</si>
  <si>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</si>
  <si>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</si>
  <si>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</si>
  <si>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</si>
  <si>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</si>
  <si>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</si>
  <si>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</si>
  <si>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</si>
  <si>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</si>
  <si>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</si>
  <si>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</si>
  <si>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</si>
  <si>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</si>
  <si>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</si>
  <si>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</si>
  <si>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</si>
  <si>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</si>
  <si>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</si>
  <si>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</si>
  <si>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</si>
  <si>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</si>
  <si>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</si>
  <si>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</si>
  <si>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</si>
  <si>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</si>
  <si>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</si>
  <si>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</si>
  <si>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</si>
  <si>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</si>
  <si>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</si>
  <si>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</si>
  <si>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</si>
  <si>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</si>
  <si>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</si>
  <si>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</si>
  <si>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</si>
  <si>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</si>
  <si>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</si>
  <si>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</si>
  <si>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</si>
  <si>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</si>
  <si>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</si>
  <si>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</si>
  <si>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</si>
  <si>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</si>
  <si>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</si>
  <si>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</si>
  <si>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</si>
  <si>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</si>
  <si>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</si>
  <si>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</si>
  <si>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</si>
  <si>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</si>
  <si>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</si>
  <si>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</si>
  <si>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</si>
  <si>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</si>
  <si>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</si>
  <si>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</si>
  <si>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</si>
  <si>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</si>
  <si>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</si>
  <si>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</si>
  <si>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</si>
  <si>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</si>
  <si>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</si>
  <si>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</si>
  <si>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</si>
  <si>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</si>
  <si>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</si>
  <si>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</si>
  <si>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</si>
  <si>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</si>
  <si>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</si>
  <si>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</si>
  <si>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</si>
  <si>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</si>
  <si>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</si>
  <si>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</si>
  <si>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</si>
  <si>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</si>
  <si>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</si>
  <si>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</si>
  <si>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</si>
  <si>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</si>
  <si>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</si>
  <si>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</si>
  <si>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</si>
  <si>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</si>
  <si>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</si>
  <si>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</si>
  <si>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</si>
  <si>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</si>
  <si>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</si>
  <si>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</si>
  <si>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</si>
  <si>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</si>
  <si>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</si>
  <si>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</si>
  <si>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</si>
  <si>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</si>
  <si>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</si>
  <si>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</si>
  <si>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</si>
  <si>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</si>
  <si>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</si>
  <si>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</si>
  <si>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</si>
  <si>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</si>
  <si>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</si>
  <si>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</si>
  <si>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</si>
  <si>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</si>
  <si>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</si>
  <si>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</si>
  <si>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</si>
  <si>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</si>
  <si>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</si>
  <si>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</si>
  <si>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</si>
  <si>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</si>
  <si>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</si>
  <si>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</si>
  <si>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</si>
  <si>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</si>
  <si>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</si>
  <si>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</si>
  <si>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</si>
  <si>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</si>
  <si>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</si>
  <si>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</si>
  <si>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</si>
  <si>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</si>
  <si>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</si>
  <si>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</si>
  <si>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</si>
  <si>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</si>
  <si>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</si>
  <si>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</si>
  <si>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</si>
  <si>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</si>
  <si>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</si>
  <si>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</si>
  <si>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</si>
  <si>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</si>
  <si>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</si>
  <si>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</si>
  <si>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</si>
  <si>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</si>
  <si>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</si>
  <si>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</si>
  <si>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</si>
  <si>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</si>
  <si>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</si>
  <si>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</si>
  <si>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</si>
  <si>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</si>
  <si>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</si>
  <si>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</si>
  <si>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</si>
  <si>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</si>
  <si>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</si>
  <si>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</si>
  <si>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</si>
  <si>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</si>
  <si>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</si>
  <si>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</si>
  <si>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</si>
  <si>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</si>
  <si>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</si>
  <si>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</si>
  <si>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</si>
  <si>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</si>
  <si>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</si>
  <si>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</si>
  <si>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</si>
  <si>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</si>
  <si>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</si>
  <si>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</si>
  <si>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</si>
  <si>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</si>
  <si>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</si>
  <si>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</si>
  <si>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</si>
  <si>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</si>
  <si>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</si>
  <si>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</si>
  <si>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</si>
  <si>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</si>
  <si>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</si>
  <si>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</si>
  <si>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</si>
  <si>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</si>
  <si>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</si>
  <si>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</si>
  <si>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</si>
  <si>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</si>
  <si>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</si>
  <si>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</si>
  <si>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</si>
  <si>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</si>
  <si>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</si>
  <si>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</si>
  <si>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</si>
  <si>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</si>
  <si>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</si>
  <si>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</si>
  <si>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</si>
  <si>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</si>
  <si>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</si>
  <si>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</si>
  <si>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</si>
  <si>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</si>
  <si>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</si>
  <si>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</si>
  <si>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</si>
  <si>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</si>
  <si>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</si>
  <si>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</si>
  <si>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</si>
  <si>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</si>
  <si>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</si>
  <si>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</si>
  <si>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</si>
  <si>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</si>
  <si>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</si>
  <si>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</si>
  <si>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</si>
  <si>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</si>
  <si>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</si>
  <si>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</si>
  <si>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</si>
  <si>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</si>
  <si>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</si>
  <si>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</si>
  <si>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</si>
  <si>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</si>
  <si>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</si>
  <si>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</si>
  <si>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</si>
  <si>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</si>
  <si>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</si>
  <si>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</si>
  <si>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</si>
  <si>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</si>
  <si>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</si>
  <si>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</si>
  <si>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</si>
  <si>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</si>
  <si>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</si>
  <si>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</si>
  <si>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</si>
  <si>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</si>
  <si>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</si>
  <si>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</si>
  <si>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</si>
  <si>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</si>
  <si>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</si>
  <si>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</si>
  <si>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</si>
  <si>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</si>
  <si>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</si>
  <si>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</si>
  <si>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</si>
  <si>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</si>
  <si>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</si>
  <si>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</si>
  <si>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</si>
  <si>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</si>
  <si>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</si>
  <si>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</si>
  <si>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</si>
  <si>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</si>
  <si>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</si>
  <si>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</si>
  <si>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</si>
  <si>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</si>
  <si>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</si>
  <si>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</si>
  <si>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</si>
  <si>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</si>
  <si>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</si>
  <si>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</si>
  <si>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</si>
  <si>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</si>
  <si>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</si>
  <si>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</si>
  <si>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</si>
  <si>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</si>
  <si>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</si>
  <si>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</si>
  <si>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</si>
  <si>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</si>
  <si>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</si>
  <si>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</si>
  <si>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</si>
  <si>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</si>
  <si>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</si>
  <si>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</si>
  <si>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</si>
  <si>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</si>
  <si>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</si>
  <si>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</si>
  <si>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</si>
  <si>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</si>
  <si>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</si>
  <si>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</si>
  <si>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</si>
  <si>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</si>
  <si>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</si>
  <si>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</si>
  <si>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</si>
  <si>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</si>
  <si>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</si>
  <si>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</si>
  <si>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</si>
  <si>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</si>
  <si>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</si>
  <si>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</si>
  <si>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</si>
  <si>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</si>
  <si>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</si>
  <si>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</si>
  <si>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</si>
  <si>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</si>
  <si>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</si>
  <si>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</si>
  <si>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</si>
  <si>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</si>
  <si>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</si>
  <si>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</si>
  <si>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</si>
  <si>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</si>
  <si>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</si>
  <si>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</si>
  <si>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</si>
  <si>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</si>
  <si>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</si>
  <si>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</si>
  <si>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</si>
  <si>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</si>
  <si>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</si>
  <si>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</si>
  <si>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</si>
  <si>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</si>
  <si>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</si>
  <si>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</si>
  <si>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</si>
  <si>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</si>
  <si>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</si>
  <si>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</si>
  <si>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</si>
  <si>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</si>
  <si>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</si>
  <si>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</si>
  <si>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</si>
  <si>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</si>
  <si>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</si>
  <si>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</si>
  <si>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</si>
  <si>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</si>
  <si>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</si>
  <si>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</si>
  <si>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</si>
  <si>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</si>
  <si>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</si>
  <si>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</si>
  <si>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</si>
  <si>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</si>
  <si>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</si>
  <si>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</si>
  <si>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</si>
  <si>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</si>
  <si>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</si>
  <si>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</si>
  <si>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</si>
  <si>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</si>
  <si>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</si>
  <si>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</si>
  <si>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</si>
  <si>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</si>
  <si>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</si>
  <si>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</si>
  <si>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</si>
  <si>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</si>
  <si>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</si>
  <si>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</si>
  <si>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</si>
  <si>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</si>
  <si>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</si>
  <si>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</si>
  <si>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</si>
  <si>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</si>
  <si>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</si>
  <si>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</si>
  <si>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</si>
  <si>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</si>
  <si>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</si>
  <si>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</si>
  <si>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</si>
  <si>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</si>
  <si>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</si>
  <si>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</si>
  <si>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</si>
  <si>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</si>
  <si>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</si>
  <si>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</si>
  <si>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</si>
  <si>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</si>
  <si>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</si>
  <si>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</si>
  <si>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</si>
  <si>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</si>
  <si>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</si>
  <si>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</si>
  <si>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</si>
  <si>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</si>
  <si>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</si>
  <si>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</si>
  <si>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</si>
  <si>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</si>
  <si>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</si>
  <si>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</si>
  <si>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</si>
  <si>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</si>
  <si>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</si>
  <si>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</si>
  <si>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</si>
  <si>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</si>
  <si>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</si>
  <si>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</si>
  <si>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</si>
  <si>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</si>
  <si>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</si>
  <si>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</si>
  <si>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</si>
  <si>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</si>
  <si>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</si>
  <si>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</si>
  <si>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</si>
  <si>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</si>
  <si>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</si>
  <si>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</si>
  <si>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</si>
  <si>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</si>
  <si>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</si>
  <si>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</si>
  <si>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</si>
  <si>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</si>
  <si>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</si>
  <si>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</si>
  <si>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</si>
  <si>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</si>
  <si>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</si>
  <si>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</si>
  <si>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</si>
  <si>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</si>
  <si>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</si>
  <si>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</si>
  <si>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</si>
  <si>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</si>
  <si>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</si>
  <si>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</si>
  <si>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</si>
  <si>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</si>
  <si>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</si>
  <si>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</si>
  <si>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</si>
  <si>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</si>
  <si>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</si>
  <si>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</si>
  <si>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</si>
  <si>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</si>
  <si>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</si>
  <si>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</si>
  <si>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</si>
  <si>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</si>
  <si>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</si>
  <si>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</si>
  <si>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</si>
  <si>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</si>
  <si>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</si>
  <si>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</si>
  <si>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</si>
  <si>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</si>
  <si>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</si>
  <si>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</si>
  <si>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</si>
  <si>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</si>
  <si>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</si>
  <si>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</si>
  <si>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</si>
  <si>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</si>
  <si>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</si>
  <si>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</si>
  <si>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</si>
  <si>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</si>
  <si>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</si>
  <si>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</si>
  <si>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</si>
  <si>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</si>
  <si>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</si>
  <si>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</si>
  <si>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</si>
  <si>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</si>
  <si>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</si>
  <si>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</si>
  <si>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</si>
  <si>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</si>
  <si>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</si>
  <si>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</si>
  <si>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</si>
  <si>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</si>
  <si>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</si>
  <si>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</si>
  <si>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</si>
  <si>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</si>
  <si>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</si>
  <si>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</si>
  <si>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</si>
  <si>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</si>
  <si>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</si>
  <si>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</si>
  <si>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</si>
  <si>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</si>
  <si>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</si>
  <si>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</si>
  <si>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</si>
  <si>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</si>
  <si>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</si>
  <si>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</si>
  <si>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</si>
  <si>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</si>
  <si>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</si>
  <si>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</si>
  <si>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</si>
  <si>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</si>
  <si>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</si>
  <si>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</si>
  <si>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</si>
  <si>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</si>
  <si>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</si>
  <si>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</si>
  <si>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</si>
  <si>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</si>
  <si>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</si>
  <si>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</si>
  <si>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</si>
  <si>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</si>
  <si>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</si>
  <si>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</si>
  <si>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</si>
  <si>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</si>
  <si>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</si>
  <si>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</si>
  <si>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</si>
  <si>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</si>
  <si>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</si>
  <si>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</si>
  <si>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</si>
  <si>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</si>
  <si>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</si>
  <si>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</si>
  <si>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</si>
  <si>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</si>
  <si>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</si>
  <si>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</si>
  <si>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</si>
  <si>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</si>
  <si>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</si>
  <si>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</si>
  <si>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</si>
  <si>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</si>
  <si>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</si>
  <si>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</si>
  <si>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</si>
  <si>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</si>
  <si>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</si>
  <si>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</si>
  <si>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</si>
  <si>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</si>
  <si>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</si>
  <si>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</si>
  <si>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</si>
  <si>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</si>
  <si>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</si>
  <si>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</si>
  <si>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</si>
  <si>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</si>
  <si>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</si>
  <si>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</si>
  <si>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</si>
  <si>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</si>
  <si>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</si>
  <si>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</si>
  <si>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</si>
  <si>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</si>
  <si>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</si>
  <si>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</si>
  <si>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</si>
  <si>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</si>
  <si>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</si>
  <si>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</si>
  <si>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</si>
  <si>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</si>
  <si>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</si>
  <si>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</si>
  <si>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</si>
  <si>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</si>
  <si>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</si>
  <si>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</si>
  <si>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</si>
  <si>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</si>
  <si>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</si>
  <si>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</si>
  <si>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</si>
  <si>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</si>
  <si>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</si>
  <si>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</si>
  <si>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</si>
  <si>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</si>
  <si>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</si>
  <si>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</si>
  <si>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</si>
  <si>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</si>
  <si>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</si>
  <si>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</si>
  <si>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</si>
  <si>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</si>
  <si>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</si>
  <si>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</si>
  <si>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</si>
  <si>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</si>
  <si>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</si>
  <si>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</si>
  <si>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</si>
  <si>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</si>
  <si>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</si>
  <si>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</si>
  <si>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</si>
  <si>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</si>
  <si>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</si>
  <si>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</si>
  <si>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</si>
  <si>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</si>
  <si>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</si>
  <si>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</si>
  <si>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</si>
  <si>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</si>
  <si>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</si>
  <si>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</si>
  <si>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</si>
  <si>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</si>
  <si>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</si>
  <si>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</si>
  <si>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</si>
  <si>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</si>
  <si>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</si>
  <si>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</si>
  <si>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</si>
  <si>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</si>
  <si>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</si>
  <si>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</si>
  <si>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</si>
  <si>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</si>
  <si>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</si>
  <si>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</si>
  <si>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</si>
  <si>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</si>
  <si>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</si>
  <si>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</si>
  <si>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</si>
  <si>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</si>
  <si>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</si>
  <si>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</si>
  <si>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</si>
  <si>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</si>
  <si>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</si>
  <si>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</si>
  <si>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</si>
  <si>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</si>
  <si>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</si>
  <si>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</si>
  <si>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</si>
  <si>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</si>
  <si>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</si>
  <si>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</si>
  <si>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</si>
  <si>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</si>
  <si>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</si>
  <si>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</si>
  <si>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</si>
  <si>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</si>
  <si>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</si>
  <si>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</si>
  <si>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</si>
  <si>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</si>
  <si>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</si>
  <si>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</si>
  <si>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</si>
  <si>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</si>
  <si>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</si>
  <si>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</si>
  <si>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</si>
  <si>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</si>
  <si>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</si>
  <si>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</si>
  <si>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</si>
  <si>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</si>
  <si>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</si>
  <si>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</si>
  <si>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</si>
  <si>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</si>
  <si>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</si>
  <si>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</si>
  <si>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</si>
  <si>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</si>
  <si>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</si>
  <si>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</si>
  <si>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</si>
  <si>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</si>
  <si>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</si>
  <si>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</si>
  <si>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</si>
  <si>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</si>
  <si>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</si>
  <si>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</si>
  <si>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</si>
  <si>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</si>
  <si>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</si>
  <si>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</si>
  <si>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</si>
  <si>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</si>
  <si>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</si>
  <si>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</si>
  <si>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</si>
  <si>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</si>
  <si>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</si>
  <si>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</si>
  <si>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</si>
  <si>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</si>
  <si>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</si>
  <si>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</si>
  <si>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</si>
  <si>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</si>
  <si>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</si>
  <si>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</si>
  <si>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</si>
  <si>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</si>
  <si>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</si>
  <si>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</si>
  <si>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</si>
  <si>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</si>
  <si>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</si>
  <si>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</si>
  <si>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</si>
  <si>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</si>
  <si>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</si>
  <si>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</si>
  <si>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</si>
  <si>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</si>
  <si>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</si>
  <si>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</si>
  <si>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</si>
  <si>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</si>
  <si>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</si>
  <si>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</si>
  <si>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</si>
  <si>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</si>
  <si>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</si>
  <si>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</si>
  <si>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</si>
  <si>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</si>
  <si>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</si>
  <si>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</si>
  <si>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</si>
  <si>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</si>
  <si>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</si>
  <si>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</si>
  <si>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</si>
  <si>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</si>
  <si>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</si>
  <si>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</si>
  <si>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</si>
  <si>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</si>
  <si>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</si>
  <si>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</si>
  <si>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</si>
  <si>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</si>
  <si>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</si>
  <si>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</si>
  <si>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</si>
  <si>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</si>
  <si>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</si>
  <si>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</si>
  <si>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</si>
  <si>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</si>
  <si>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</si>
  <si>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</si>
  <si>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</si>
  <si>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</si>
  <si>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</si>
  <si>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</si>
  <si>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</si>
  <si>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</si>
  <si>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</si>
  <si>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</si>
  <si>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</si>
  <si>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</si>
  <si>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</si>
  <si>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</si>
  <si>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</si>
  <si>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</si>
  <si>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</si>
  <si>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</si>
  <si>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</si>
  <si>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</si>
  <si>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</si>
  <si>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</si>
  <si>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</si>
  <si>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</si>
  <si>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</si>
  <si>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</si>
  <si>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</si>
  <si>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</si>
  <si>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</si>
  <si>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</si>
  <si>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</si>
  <si>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</si>
  <si>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</si>
  <si>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</si>
  <si>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</si>
  <si>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</si>
  <si>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</si>
  <si>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</si>
  <si>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</si>
  <si>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</si>
  <si>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</si>
  <si>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</si>
  <si>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</si>
  <si>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</si>
  <si>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</si>
  <si>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</si>
  <si>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</si>
  <si>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</si>
  <si>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</si>
  <si>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</si>
  <si>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</si>
  <si>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</si>
  <si>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</si>
  <si>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</si>
  <si>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</si>
  <si>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</si>
  <si>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</si>
  <si>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</si>
  <si>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</si>
  <si>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</si>
  <si>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</si>
  <si>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</si>
  <si>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</si>
  <si>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</si>
  <si>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</si>
  <si>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</si>
  <si>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</si>
  <si>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</si>
  <si>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</si>
  <si>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</si>
  <si>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</si>
  <si>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</si>
  <si>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</si>
  <si>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</si>
  <si>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</si>
  <si>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</si>
  <si>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</si>
  <si>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</si>
  <si>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</si>
  <si>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</si>
  <si>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</si>
  <si>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</si>
  <si>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</si>
  <si>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</si>
  <si>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</si>
  <si>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</si>
  <si>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</si>
  <si>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</si>
  <si>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</si>
  <si>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</si>
  <si>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</si>
  <si>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</si>
  <si>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</si>
  <si>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</si>
  <si>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</si>
  <si>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</si>
  <si>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</si>
  <si>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</si>
  <si>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</si>
  <si>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</si>
  <si>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</si>
  <si>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</si>
  <si>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</si>
  <si>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</si>
  <si>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</si>
  <si>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</si>
  <si>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</si>
  <si>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</si>
  <si>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</si>
  <si>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</si>
  <si>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</si>
  <si>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</si>
  <si>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</si>
  <si>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</si>
  <si>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</si>
  <si>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</si>
  <si>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</si>
  <si>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</si>
  <si>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</si>
  <si>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</si>
  <si>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</si>
  <si>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</si>
  <si>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</si>
  <si>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</si>
  <si>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</si>
  <si>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</si>
  <si>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</si>
  <si>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</si>
  <si>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</si>
  <si>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</si>
  <si>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</si>
  <si>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</si>
  <si>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</si>
  <si>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</si>
  <si>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</si>
  <si>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</si>
  <si>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</si>
  <si>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</si>
  <si>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</si>
  <si>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</si>
  <si>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</si>
  <si>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</si>
  <si>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</si>
  <si>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</si>
  <si>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</si>
  <si>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</si>
  <si>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</si>
  <si>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</si>
  <si>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</si>
  <si>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</si>
  <si>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</si>
  <si>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</si>
  <si>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</si>
  <si>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</si>
  <si>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</si>
  <si>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</si>
  <si>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</si>
  <si>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</si>
  <si>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</si>
  <si>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</si>
  <si>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</si>
  <si>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</si>
  <si>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</si>
  <si>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</si>
  <si>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</si>
  <si>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</si>
  <si>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</si>
  <si>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</si>
  <si>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</si>
  <si>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</si>
  <si>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</si>
  <si>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</si>
  <si>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</si>
  <si>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</si>
  <si>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</si>
  <si>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</si>
  <si>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</si>
  <si>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</si>
  <si>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</si>
  <si>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</si>
  <si>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</si>
  <si>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</si>
  <si>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</si>
  <si>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</si>
  <si>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</si>
  <si>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</si>
  <si>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</si>
  <si>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</si>
  <si>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</si>
  <si>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</si>
  <si>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</si>
  <si>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</si>
  <si>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</si>
  <si>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</si>
  <si>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</si>
  <si>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</si>
  <si>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</si>
  <si>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</si>
  <si>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</si>
  <si>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</si>
  <si>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</si>
  <si>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</si>
  <si>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</si>
  <si>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</si>
  <si>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</si>
  <si>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</si>
  <si>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</si>
  <si>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</si>
  <si>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</si>
  <si>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</si>
  <si>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</si>
  <si>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</si>
  <si>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</si>
  <si>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</si>
  <si>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</si>
  <si>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</si>
  <si>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</si>
  <si>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</si>
  <si>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</si>
  <si>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</si>
  <si>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</si>
  <si>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</si>
  <si>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</si>
  <si>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</si>
  <si>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</si>
  <si>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</si>
  <si>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</si>
  <si>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</si>
  <si>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</si>
  <si>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</si>
  <si>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</si>
  <si>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</si>
  <si>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</si>
  <si>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</si>
  <si>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</si>
  <si>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</si>
  <si>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</si>
  <si>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</si>
  <si>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</si>
  <si>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</si>
  <si>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</si>
  <si>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</si>
  <si>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</si>
  <si>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</si>
  <si>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</si>
  <si>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</si>
  <si>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</si>
  <si>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</si>
  <si>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</si>
  <si>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</si>
  <si>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</si>
  <si>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</si>
  <si>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</si>
  <si>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</si>
  <si>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</si>
  <si>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</si>
  <si>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</si>
  <si>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</si>
  <si>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</si>
  <si>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</si>
  <si>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</si>
  <si>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</si>
  <si>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</si>
  <si>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</si>
  <si>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</si>
  <si>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</si>
  <si>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</si>
  <si>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</si>
  <si>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</si>
  <si>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</si>
  <si>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</si>
  <si>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</si>
  <si>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</si>
  <si>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</si>
  <si>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</si>
  <si>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</si>
  <si>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</si>
  <si>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</si>
  <si>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</si>
  <si>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</si>
  <si>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</si>
  <si>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</si>
  <si>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</si>
  <si>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</si>
  <si>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</si>
  <si>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</si>
  <si>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</si>
  <si>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</si>
  <si>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</si>
  <si>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</si>
  <si>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</si>
  <si>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</si>
  <si>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</si>
  <si>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</si>
  <si>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</si>
  <si>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</si>
  <si>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</si>
  <si>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</si>
  <si>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</si>
  <si>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</si>
  <si>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</si>
  <si>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</si>
  <si>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</si>
  <si>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</si>
  <si>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</si>
  <si>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</si>
  <si>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</si>
  <si>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</si>
  <si>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</si>
  <si>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</si>
  <si>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</si>
  <si>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</si>
  <si>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</si>
  <si>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</si>
  <si>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</si>
  <si>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</si>
  <si>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</si>
  <si>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</si>
  <si>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</si>
  <si>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</si>
  <si>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</si>
  <si>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</si>
  <si>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</si>
  <si>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</si>
  <si>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</si>
  <si>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</si>
  <si>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</si>
  <si>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</si>
  <si>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</si>
  <si>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</si>
  <si>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</si>
  <si>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</si>
  <si>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</si>
  <si>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</si>
  <si>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</si>
  <si>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</si>
  <si>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</si>
  <si>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</si>
  <si>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</si>
  <si>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</si>
  <si>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</si>
  <si>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</si>
  <si>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</si>
  <si>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</si>
  <si>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</si>
  <si>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</si>
  <si>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</si>
  <si>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</si>
  <si>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</si>
  <si>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</si>
  <si>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</si>
  <si>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</si>
  <si>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</si>
  <si>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</si>
  <si>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</si>
  <si>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</si>
  <si>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</si>
  <si>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</si>
  <si>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</si>
  <si>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</si>
  <si>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</si>
  <si>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</si>
  <si>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</si>
  <si>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</si>
  <si>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</si>
  <si>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</si>
  <si>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</si>
  <si>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</si>
  <si>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</si>
  <si>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</si>
  <si>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</si>
  <si>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</si>
  <si>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</si>
  <si>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</si>
  <si>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</si>
  <si>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</si>
  <si>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</si>
  <si>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</si>
  <si>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</si>
  <si>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</si>
  <si>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</si>
  <si>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</si>
  <si>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</si>
  <si>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</si>
  <si>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</si>
  <si>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</si>
  <si>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</si>
  <si>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</si>
  <si>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</si>
  <si>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</si>
  <si>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</si>
  <si>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</si>
  <si>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</si>
  <si>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</si>
  <si>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</si>
  <si>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</si>
  <si>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</si>
  <si>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</si>
  <si>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</si>
  <si>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</si>
  <si>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</si>
  <si>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</si>
  <si>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</si>
  <si>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</si>
  <si>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</si>
  <si>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</si>
  <si>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</si>
  <si>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</si>
  <si>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</si>
  <si>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</si>
  <si>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</si>
  <si>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</si>
  <si>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</si>
  <si>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</si>
  <si>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</si>
  <si>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</si>
  <si>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</si>
  <si>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</si>
  <si>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</si>
  <si>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</si>
  <si>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</si>
  <si>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</si>
  <si>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</si>
  <si>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</si>
  <si>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</si>
  <si>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</si>
  <si>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</si>
  <si>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</si>
  <si>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</si>
  <si>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</si>
  <si>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</si>
  <si>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</si>
  <si>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</si>
  <si>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</si>
  <si>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</si>
  <si>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</si>
  <si>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</si>
  <si>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</si>
  <si>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</si>
  <si>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</si>
  <si>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</si>
  <si>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</si>
  <si>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</si>
  <si>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</si>
  <si>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</si>
  <si>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</si>
  <si>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</si>
  <si>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</si>
  <si>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</si>
  <si>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</si>
  <si>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</si>
  <si>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</si>
  <si>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</si>
  <si>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</si>
  <si>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</si>
  <si>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</si>
  <si>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</si>
  <si>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</si>
  <si>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</si>
  <si>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</si>
  <si>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</si>
  <si>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</si>
  <si>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</si>
  <si>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</si>
  <si>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</si>
  <si>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</si>
  <si>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</si>
  <si>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</si>
  <si>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</si>
  <si>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</si>
  <si>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</si>
  <si>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</si>
  <si>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</si>
  <si>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</si>
  <si>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</si>
  <si>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</si>
  <si>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</si>
  <si>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</si>
  <si>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</si>
  <si>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</si>
  <si>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</si>
  <si>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</si>
  <si>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</si>
  <si>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</si>
  <si>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</si>
  <si>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</si>
  <si>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</si>
  <si>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</si>
  <si>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</si>
  <si>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</si>
  <si>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</si>
  <si>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</si>
  <si>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</si>
  <si>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</si>
  <si>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</si>
  <si>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</si>
  <si>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</si>
  <si>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</si>
  <si>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</si>
  <si>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</si>
  <si>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</si>
  <si>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</si>
  <si>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</si>
  <si>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</si>
  <si>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</si>
  <si>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</si>
  <si>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</si>
  <si>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</si>
  <si>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</si>
  <si>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</si>
  <si>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</si>
  <si>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</si>
  <si>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</si>
  <si>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</si>
  <si>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</si>
  <si>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</si>
  <si>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</si>
  <si>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</si>
  <si>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</si>
  <si>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</si>
  <si>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</si>
  <si>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</si>
  <si>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</si>
  <si>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</si>
  <si>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</si>
  <si>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</si>
  <si>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</si>
  <si>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</si>
  <si>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</si>
  <si>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</si>
  <si>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</si>
  <si>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</si>
  <si>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</si>
  <si>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</si>
  <si>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</si>
  <si>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</si>
  <si>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</si>
  <si>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</si>
  <si>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</si>
  <si>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</si>
  <si>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</si>
  <si>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</si>
  <si>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</si>
  <si>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</si>
  <si>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</si>
  <si>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</si>
  <si>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</si>
  <si>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</si>
  <si>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</si>
  <si>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</si>
  <si>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</si>
  <si>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</si>
  <si>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</si>
  <si>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</si>
  <si>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</si>
  <si>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</si>
  <si>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</si>
  <si>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</si>
  <si>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</si>
  <si>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</si>
  <si>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</si>
  <si>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</si>
  <si>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</si>
  <si>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</si>
  <si>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</si>
  <si>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</si>
  <si>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</si>
  <si>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</si>
  <si>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</si>
  <si>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</si>
  <si>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</si>
  <si>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</si>
  <si>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</si>
  <si>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</si>
  <si>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</si>
  <si>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</si>
  <si>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</si>
  <si>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</si>
  <si>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</si>
  <si>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</si>
  <si>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</si>
  <si>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</si>
  <si>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</si>
  <si>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</si>
  <si>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</si>
  <si>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</si>
  <si>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</si>
  <si>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</si>
  <si>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</si>
  <si>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</si>
  <si>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</si>
  <si>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</si>
  <si>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</si>
  <si>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</si>
  <si>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</si>
  <si>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</si>
  <si>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</si>
  <si>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</si>
  <si>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</si>
  <si>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</si>
  <si>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</si>
  <si>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</si>
  <si>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</si>
  <si>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</si>
  <si>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</si>
  <si>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</si>
  <si>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</si>
  <si>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</si>
  <si>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</si>
  <si>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</si>
  <si>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</si>
  <si>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</si>
  <si>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</si>
  <si>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</si>
  <si>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</si>
  <si>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</si>
  <si>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</si>
  <si>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</si>
  <si>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</si>
  <si>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</si>
  <si>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</si>
  <si>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</si>
  <si>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</si>
  <si>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</si>
  <si>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</si>
  <si>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</si>
  <si>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</si>
  <si>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</si>
  <si>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</si>
  <si>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</si>
  <si>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</si>
  <si>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</si>
  <si>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</si>
  <si>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</si>
  <si>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</si>
  <si>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</si>
  <si>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</si>
  <si>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</si>
  <si>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</si>
  <si>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</si>
  <si>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</si>
  <si>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</si>
  <si>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</si>
  <si>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</si>
  <si>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</si>
  <si>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</si>
  <si>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</si>
  <si>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</si>
  <si>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</si>
  <si>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</si>
  <si>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</si>
  <si>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</si>
  <si>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</si>
  <si>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</si>
  <si>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</si>
  <si>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</si>
  <si>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</si>
  <si>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</si>
  <si>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</si>
  <si>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</si>
  <si>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</si>
  <si>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</si>
  <si>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</si>
  <si>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</si>
  <si>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</si>
  <si>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</si>
  <si>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</si>
  <si>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</si>
  <si>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</si>
  <si>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</si>
  <si>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</si>
  <si>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</si>
  <si>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</si>
  <si>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</si>
  <si>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</si>
  <si>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</si>
  <si>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</si>
  <si>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</si>
  <si>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</si>
  <si>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</si>
  <si>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</si>
  <si>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</si>
  <si>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</si>
  <si>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</si>
  <si>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</si>
  <si>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</si>
  <si>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</si>
  <si>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</si>
  <si>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</si>
  <si>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</si>
  <si>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</si>
  <si>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</si>
  <si>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</si>
  <si>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</si>
  <si>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</si>
  <si>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</si>
  <si>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</si>
  <si>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</si>
  <si>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</si>
  <si>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</si>
  <si>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</si>
  <si>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</si>
  <si>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</si>
  <si>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</si>
  <si>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</si>
  <si>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</si>
  <si>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</si>
  <si>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</si>
  <si>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</si>
  <si>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</si>
  <si>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</si>
  <si>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</si>
  <si>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</si>
  <si>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</si>
  <si>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</si>
  <si>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</si>
  <si>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</si>
  <si>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</si>
  <si>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</si>
  <si>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</si>
  <si>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</si>
  <si>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</si>
  <si>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</si>
  <si>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</si>
  <si>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</si>
  <si>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</si>
  <si>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</si>
  <si>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</si>
  <si>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</si>
  <si>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</si>
  <si>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</si>
  <si>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</si>
  <si>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</si>
  <si>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</si>
  <si>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</si>
  <si>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</si>
  <si>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</si>
  <si>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</si>
  <si>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</si>
  <si>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</si>
  <si>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</si>
  <si>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</si>
  <si>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</si>
  <si>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</si>
  <si>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</si>
  <si>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</si>
  <si>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</si>
  <si>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</si>
  <si>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</si>
  <si>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</si>
  <si>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</si>
  <si>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</si>
  <si>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</si>
  <si>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</si>
  <si>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</si>
  <si>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</si>
  <si>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</si>
  <si>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</si>
  <si>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</si>
  <si>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</si>
  <si>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</si>
  <si>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</si>
  <si>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</si>
  <si>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</si>
  <si>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</si>
  <si>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</si>
  <si>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</si>
  <si>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</si>
  <si>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</si>
  <si>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</si>
  <si>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</si>
  <si>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</si>
  <si>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</si>
  <si>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</si>
  <si>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</si>
  <si>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</si>
  <si>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</si>
  <si>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</si>
  <si>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</si>
  <si>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</si>
  <si>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</si>
  <si>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</si>
  <si>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</si>
  <si>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</si>
  <si>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</si>
  <si>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</si>
  <si>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</si>
  <si>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</si>
  <si>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</si>
  <si>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</si>
  <si>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</si>
  <si>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</si>
  <si>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</si>
  <si>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</si>
  <si>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</si>
  <si>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</si>
  <si>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</si>
  <si>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</si>
  <si>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</si>
  <si>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</si>
  <si>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</si>
  <si>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</si>
  <si>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</si>
  <si>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</si>
  <si>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</si>
  <si>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</si>
  <si>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</si>
  <si>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</si>
  <si>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</si>
  <si>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</si>
  <si>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</si>
  <si>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</si>
  <si>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</si>
  <si>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</si>
  <si>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</si>
  <si>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</si>
  <si>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</si>
  <si>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</si>
  <si>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</si>
  <si>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</si>
  <si>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</si>
  <si>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</si>
  <si>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</si>
  <si>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</si>
  <si>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</si>
  <si>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</si>
  <si>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</si>
  <si>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</si>
  <si>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</si>
  <si>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</si>
  <si>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</si>
  <si>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</si>
  <si>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</si>
  <si>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</si>
  <si>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</si>
  <si>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</si>
  <si>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</si>
  <si>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</si>
  <si>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</si>
  <si>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</si>
  <si>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</si>
  <si>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</si>
  <si>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</si>
  <si>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</si>
  <si>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</si>
  <si>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</si>
  <si>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</si>
  <si>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</si>
  <si>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</si>
  <si>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</si>
  <si>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</si>
  <si>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</si>
  <si>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</si>
  <si>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</si>
  <si>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</si>
  <si>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</si>
  <si>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</si>
  <si>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</si>
  <si>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</si>
  <si>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</si>
  <si>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</si>
  <si>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</si>
  <si>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</si>
  <si>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</si>
  <si>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</si>
  <si>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</si>
  <si>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</si>
  <si>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</si>
  <si>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</si>
  <si>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</si>
  <si>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</si>
  <si>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</si>
  <si>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</si>
  <si>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</si>
  <si>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</si>
  <si>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</si>
  <si>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</si>
  <si>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</si>
  <si>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</si>
  <si>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</si>
  <si>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</si>
  <si>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</si>
  <si>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</si>
  <si>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</si>
  <si>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</si>
  <si>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</si>
  <si>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</si>
  <si>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</si>
  <si>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</si>
  <si>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</si>
  <si>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</si>
  <si>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</si>
  <si>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</si>
  <si>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</si>
  <si>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</si>
  <si>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</si>
  <si>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</si>
  <si>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</si>
  <si>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</si>
  <si>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</si>
  <si>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</si>
  <si>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</si>
  <si>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</si>
  <si>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</si>
  <si>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</si>
  <si>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</si>
  <si>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</si>
  <si>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</si>
  <si>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</si>
  <si>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</si>
  <si>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</si>
  <si>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</si>
  <si>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</si>
  <si>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</si>
  <si>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</si>
  <si>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</si>
  <si>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</si>
  <si>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</si>
  <si>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</si>
  <si>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</si>
  <si>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</si>
  <si>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</si>
  <si>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</si>
  <si>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</si>
  <si>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</si>
  <si>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</si>
  <si>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</si>
  <si>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</si>
  <si>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</si>
  <si>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</si>
  <si>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</si>
  <si>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</si>
  <si>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</si>
  <si>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</si>
  <si>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</si>
  <si>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</si>
  <si>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</si>
  <si>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</si>
  <si>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</si>
  <si>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</si>
  <si>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</si>
  <si>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</si>
  <si>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</si>
  <si>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</si>
  <si>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</si>
  <si>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</si>
  <si>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</si>
  <si>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</si>
  <si>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</si>
  <si>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</si>
  <si>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</si>
  <si>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</si>
  <si>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</si>
  <si>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</si>
  <si>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</si>
  <si>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</si>
  <si>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</si>
  <si>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</si>
  <si>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</si>
  <si>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</si>
  <si>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</si>
  <si>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</si>
  <si>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</si>
  <si>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</si>
  <si>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</si>
  <si>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</si>
  <si>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</si>
  <si>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</si>
  <si>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</si>
  <si>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</si>
  <si>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</si>
  <si>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</si>
  <si>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</si>
  <si>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</si>
  <si>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</si>
  <si>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</si>
  <si>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</si>
  <si>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</si>
  <si>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</si>
  <si>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</si>
  <si>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</si>
  <si>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</si>
  <si>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</si>
  <si>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</si>
  <si>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</si>
  <si>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</si>
  <si>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</si>
  <si>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</si>
  <si>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</si>
  <si>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</si>
  <si>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</si>
  <si>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</si>
  <si>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</si>
  <si>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</si>
  <si>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</si>
  <si>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</si>
  <si>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</si>
  <si>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</si>
  <si>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</si>
  <si>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</si>
  <si>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</si>
  <si>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</si>
  <si>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</si>
  <si>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</si>
  <si>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</si>
  <si>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</si>
  <si>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</si>
  <si>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</si>
  <si>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</si>
  <si>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</si>
  <si>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</si>
  <si>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</si>
  <si>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</si>
  <si>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</si>
  <si>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</si>
  <si>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</si>
  <si>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</si>
  <si>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</si>
  <si>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</si>
  <si>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</si>
  <si>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</si>
  <si>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</si>
  <si>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</si>
  <si>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</si>
  <si>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</si>
  <si>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</si>
  <si>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</si>
  <si>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</si>
  <si>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</si>
  <si>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</si>
  <si>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</si>
  <si>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</si>
  <si>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</si>
  <si>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</si>
  <si>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</si>
  <si>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</si>
  <si>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</si>
  <si>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</si>
  <si>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</si>
  <si>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</si>
  <si>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</si>
  <si>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</si>
  <si>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</si>
  <si>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</si>
  <si>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</si>
  <si>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</si>
  <si>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</si>
  <si>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</si>
  <si>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</si>
  <si>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</si>
  <si>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</si>
  <si>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</si>
  <si>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</si>
  <si>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</si>
  <si>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</si>
  <si>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</si>
  <si>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</si>
  <si>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</si>
  <si>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</si>
  <si>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</si>
  <si>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</si>
  <si>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</si>
  <si>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</si>
  <si>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</si>
  <si>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</si>
  <si>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</si>
  <si>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</si>
  <si>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</si>
  <si>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</si>
  <si>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</si>
  <si>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</si>
  <si>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</si>
  <si>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</si>
  <si>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</si>
  <si>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</si>
  <si>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</si>
  <si>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</si>
  <si>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</si>
  <si>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</si>
  <si>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</si>
  <si>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</si>
  <si>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</si>
  <si>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</si>
  <si>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</si>
  <si>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</si>
  <si>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</si>
  <si>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</si>
  <si>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</si>
  <si>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</si>
  <si>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</si>
  <si>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</si>
  <si>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</si>
  <si>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</si>
  <si>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</si>
  <si>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</si>
  <si>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</si>
  <si>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</si>
  <si>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</si>
  <si>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</si>
  <si>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</si>
  <si>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</si>
  <si>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</si>
  <si>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</si>
  <si>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</si>
  <si>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</si>
  <si>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</si>
  <si>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</si>
  <si>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</si>
  <si>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</si>
  <si>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</si>
  <si>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</si>
  <si>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</si>
  <si>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</si>
  <si>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</si>
  <si>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</si>
  <si>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</si>
  <si>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</si>
  <si>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</si>
  <si>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</si>
  <si>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</si>
  <si>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</si>
  <si>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</si>
  <si>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</si>
  <si>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</si>
  <si>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</si>
  <si>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</si>
  <si>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</si>
  <si>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</si>
  <si>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</si>
  <si>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</si>
  <si>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</si>
  <si>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</si>
  <si>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</si>
  <si>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</si>
  <si>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</si>
  <si>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</si>
  <si>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</si>
  <si>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</si>
  <si>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</si>
  <si>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</si>
  <si>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</si>
  <si>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</si>
  <si>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</si>
  <si>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</si>
  <si>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</si>
  <si>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</si>
  <si>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</si>
  <si>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</si>
  <si>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</si>
  <si>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</si>
  <si>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</si>
  <si>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</si>
  <si>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</si>
  <si>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</si>
  <si>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</si>
  <si>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</si>
  <si>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</si>
  <si>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</si>
  <si>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</si>
  <si>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</si>
  <si>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</si>
  <si>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</si>
  <si>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</si>
  <si>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</si>
  <si>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</si>
  <si>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</si>
  <si>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</si>
  <si>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</si>
  <si>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</si>
  <si>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</si>
  <si>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</si>
  <si>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</si>
  <si>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</si>
  <si>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</si>
  <si>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</si>
  <si>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</si>
  <si>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</si>
  <si>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</si>
  <si>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</si>
  <si>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</si>
  <si>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</si>
  <si>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</si>
  <si>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</si>
  <si>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</si>
  <si>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</si>
  <si>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</si>
  <si>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</si>
  <si>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</si>
  <si>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</si>
  <si>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</si>
  <si>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</si>
  <si>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</si>
  <si>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</si>
  <si>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</si>
  <si>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</si>
  <si>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</si>
  <si>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</si>
  <si>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</si>
  <si>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</si>
  <si>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</si>
  <si>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</si>
  <si>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</si>
  <si>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</si>
  <si>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</si>
  <si>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</si>
  <si>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</si>
  <si>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</si>
  <si>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</si>
  <si>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</si>
  <si>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</si>
  <si>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</si>
  <si>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</si>
  <si>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</si>
  <si>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</si>
  <si>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</si>
  <si>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</si>
  <si>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</si>
  <si>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</si>
  <si>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</si>
  <si>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</si>
  <si>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</si>
  <si>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</si>
  <si>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</si>
  <si>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</si>
  <si>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</si>
  <si>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</si>
  <si>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</si>
  <si>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</si>
  <si>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</si>
  <si>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</si>
  <si>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</si>
  <si>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</si>
  <si>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</si>
  <si>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</si>
  <si>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</si>
  <si>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</si>
  <si>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</si>
  <si>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</si>
  <si>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</si>
  <si>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</si>
  <si>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</si>
  <si>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</si>
  <si>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</si>
  <si>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</si>
  <si>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</si>
  <si>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</si>
  <si>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</si>
  <si>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</si>
  <si>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</si>
  <si>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</si>
  <si>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</si>
  <si>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</si>
  <si>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</si>
  <si>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</si>
  <si>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</si>
  <si>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</si>
  <si>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</si>
  <si>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</si>
  <si>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</si>
  <si>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</si>
  <si>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</si>
  <si>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</si>
  <si>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</si>
  <si>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</si>
  <si>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</si>
  <si>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</si>
  <si>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</si>
  <si>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</si>
  <si>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</si>
  <si>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</si>
  <si>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</si>
  <si>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</si>
  <si>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</si>
  <si>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</si>
  <si>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</si>
  <si>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</si>
  <si>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</si>
  <si>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</si>
  <si>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</si>
  <si>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</si>
  <si>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</si>
  <si>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</si>
  <si>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</si>
  <si>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</si>
  <si>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</si>
  <si>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</si>
  <si>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</si>
  <si>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</si>
  <si>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</si>
  <si>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</si>
  <si>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</si>
  <si>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</si>
  <si>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</si>
  <si>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</si>
  <si>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</si>
  <si>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</si>
  <si>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</si>
  <si>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</si>
  <si>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</si>
  <si>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</si>
  <si>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</si>
  <si>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</si>
  <si>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</si>
  <si>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</si>
  <si>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</si>
  <si>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</si>
  <si>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</si>
  <si>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</si>
  <si>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</si>
  <si>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</si>
  <si>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</si>
  <si>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</si>
  <si>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</si>
  <si>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</si>
  <si>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</si>
  <si>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</si>
  <si>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</si>
  <si>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</si>
  <si>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</si>
  <si>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</si>
  <si>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</si>
  <si>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</si>
  <si>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</si>
  <si>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</si>
  <si>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</si>
  <si>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</si>
  <si>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</si>
  <si>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</si>
  <si>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</si>
  <si>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</si>
  <si>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</si>
  <si>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</si>
  <si>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</si>
  <si>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</si>
  <si>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</si>
  <si>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</si>
  <si>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</si>
  <si>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</si>
  <si>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</si>
  <si>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</si>
  <si>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</si>
  <si>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</si>
  <si>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</si>
  <si>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</si>
  <si>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</si>
  <si>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</si>
  <si>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</si>
  <si>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</si>
  <si>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</si>
  <si>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</si>
  <si>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</si>
  <si>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</si>
  <si>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</si>
  <si>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</si>
  <si>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</si>
  <si>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</si>
  <si>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</si>
  <si>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</si>
  <si>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</si>
  <si>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</si>
  <si>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</si>
  <si>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</si>
  <si>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</si>
  <si>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</si>
  <si>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</si>
  <si>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</si>
  <si>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</si>
  <si>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</si>
  <si>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</si>
  <si>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</si>
  <si>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</si>
  <si>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</si>
  <si>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</si>
  <si>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</si>
  <si>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</si>
  <si>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</si>
  <si>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</si>
  <si>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</si>
  <si>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</si>
  <si>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</si>
  <si>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</si>
  <si>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</si>
  <si>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</si>
  <si>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</si>
  <si>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</si>
  <si>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</si>
  <si>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</si>
  <si>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</si>
  <si>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</si>
  <si>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</si>
  <si>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</si>
  <si>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</si>
  <si>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</si>
  <si>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</si>
  <si>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</si>
  <si>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</si>
  <si>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</si>
  <si>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</si>
  <si>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</si>
  <si>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</si>
  <si>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</si>
  <si>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</si>
  <si>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</si>
  <si>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</si>
  <si>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</si>
  <si>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</si>
  <si>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</si>
  <si>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</si>
  <si>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</si>
  <si>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</si>
  <si>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</si>
  <si>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</si>
  <si>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</si>
  <si>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</si>
  <si>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</si>
  <si>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</si>
  <si>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</si>
  <si>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</si>
  <si>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</si>
  <si>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</si>
  <si>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</si>
  <si>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</si>
  <si>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</si>
  <si>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</si>
  <si>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</si>
  <si>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</si>
  <si>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</si>
  <si>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</si>
  <si>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</si>
  <si>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</si>
  <si>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</si>
  <si>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</si>
  <si>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</si>
  <si>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</si>
  <si>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</si>
  <si>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</si>
  <si>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</si>
  <si>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</si>
  <si>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</si>
  <si>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</si>
  <si>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</si>
  <si>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</si>
  <si>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</si>
  <si>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</si>
  <si>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</si>
  <si>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</si>
  <si>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</si>
  <si>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</si>
  <si>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</si>
  <si>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</si>
  <si>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</si>
  <si>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</si>
  <si>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</si>
  <si>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</si>
  <si>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</si>
  <si>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</si>
  <si>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</si>
  <si>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</si>
  <si>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</si>
  <si>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</si>
  <si>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</si>
  <si>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</si>
  <si>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</si>
  <si>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</si>
  <si>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</si>
  <si>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</si>
  <si>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</si>
  <si>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</si>
  <si>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</si>
  <si>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</si>
  <si>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</si>
  <si>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</si>
  <si>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</si>
  <si>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</si>
  <si>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</si>
  <si>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</si>
  <si>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</si>
  <si>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</si>
  <si>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</si>
  <si>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</si>
  <si>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</si>
  <si>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</si>
  <si>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</si>
  <si>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</si>
  <si>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</si>
  <si>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</si>
  <si>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</si>
  <si>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</si>
  <si>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</si>
  <si>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</si>
  <si>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</si>
  <si>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</si>
  <si>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</si>
  <si>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</si>
  <si>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</si>
  <si>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</si>
  <si>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</si>
  <si>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</si>
  <si>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</si>
  <si>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</si>
  <si>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</si>
  <si>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</si>
  <si>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</si>
  <si>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</si>
  <si>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</si>
  <si>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</si>
  <si>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</si>
  <si>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</si>
  <si>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</si>
  <si>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</si>
  <si>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</si>
  <si>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</si>
  <si>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</si>
  <si>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</si>
  <si>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</si>
  <si>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</si>
  <si>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</si>
  <si>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</si>
  <si>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</si>
  <si>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</si>
  <si>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</si>
  <si>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</si>
  <si>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</si>
  <si>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</si>
  <si>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</si>
  <si>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</si>
  <si>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</si>
  <si>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</si>
  <si>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</si>
  <si>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</si>
  <si>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</si>
  <si>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</si>
  <si>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</si>
  <si>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</si>
  <si>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</si>
  <si>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</si>
  <si>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</si>
  <si>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</si>
  <si>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</si>
  <si>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</si>
  <si>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</si>
  <si>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</si>
  <si>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</si>
  <si>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</si>
  <si>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</si>
  <si>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</si>
  <si>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</si>
  <si>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</si>
  <si>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</si>
  <si>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</si>
  <si>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</si>
  <si>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</si>
  <si>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</si>
  <si>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</si>
  <si>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</si>
  <si>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</si>
  <si>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</si>
  <si>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</si>
  <si>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</si>
  <si>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</si>
  <si>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</si>
  <si>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</si>
  <si>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</si>
  <si>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</si>
  <si>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</si>
  <si>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</si>
  <si>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</si>
  <si>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</si>
  <si>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</si>
  <si>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</si>
  <si>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</si>
  <si>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</si>
  <si>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</si>
  <si>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</si>
  <si>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</si>
  <si>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</si>
  <si>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</si>
  <si>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</si>
  <si>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</si>
  <si>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</si>
  <si>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</si>
  <si>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</si>
  <si>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</si>
  <si>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</si>
  <si>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</si>
  <si>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</si>
  <si>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</si>
  <si>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</si>
  <si>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</si>
  <si>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</si>
  <si>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</si>
  <si>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</si>
  <si>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</si>
  <si>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</si>
  <si>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</si>
  <si>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</si>
  <si>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</si>
  <si>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</si>
  <si>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</si>
  <si>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</si>
  <si>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</si>
  <si>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</si>
  <si>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</si>
  <si>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</si>
  <si>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</si>
  <si>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</si>
  <si>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</si>
  <si>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</si>
  <si>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</si>
  <si>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</si>
  <si>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</si>
  <si>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</si>
  <si>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</si>
  <si>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</si>
  <si>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</si>
  <si>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</si>
  <si>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</si>
  <si>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</si>
  <si>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</si>
  <si>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</si>
  <si>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</si>
  <si>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</si>
  <si>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</si>
  <si>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</si>
  <si>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</si>
  <si>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</si>
  <si>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</si>
  <si>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</si>
  <si>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</si>
  <si>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</si>
  <si>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</si>
  <si>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</si>
  <si>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</si>
  <si>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</si>
  <si>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</si>
  <si>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</si>
  <si>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</si>
  <si>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</si>
  <si>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</si>
  <si>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</si>
  <si>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</si>
  <si>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</si>
  <si>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</si>
  <si>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</si>
  <si>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</si>
  <si>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</si>
  <si>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</si>
  <si>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</si>
  <si>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</si>
  <si>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</si>
  <si>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</si>
  <si>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</si>
  <si>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</si>
  <si>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</si>
  <si>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</si>
  <si>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</si>
  <si>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</si>
  <si>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</si>
  <si>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</si>
  <si>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</si>
  <si>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</si>
  <si>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</si>
  <si>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</si>
  <si>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</si>
  <si>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</si>
  <si>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</si>
  <si>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</si>
  <si>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</si>
  <si>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</si>
  <si>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</si>
  <si>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</si>
  <si>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</si>
  <si>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</si>
  <si>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</si>
  <si>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</si>
  <si>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</si>
  <si>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</si>
  <si>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</si>
  <si>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</si>
  <si>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</si>
  <si>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</si>
  <si>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</si>
  <si>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</si>
  <si>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</si>
  <si>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</si>
  <si>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</si>
  <si>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</si>
  <si>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</si>
  <si>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</si>
  <si>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</si>
  <si>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</si>
  <si>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</si>
  <si>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</si>
  <si>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</si>
  <si>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</si>
  <si>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</si>
  <si>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</si>
  <si>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</si>
  <si>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</si>
  <si>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</si>
  <si>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</si>
  <si>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</si>
  <si>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</si>
  <si>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</si>
  <si>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</si>
  <si>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</si>
  <si>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</si>
  <si>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</si>
  <si>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</si>
  <si>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</si>
  <si>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</si>
  <si>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</si>
  <si>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</si>
  <si>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</si>
  <si>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</si>
  <si>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</si>
  <si>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</si>
  <si>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</si>
  <si>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</si>
  <si>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</si>
  <si>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</si>
  <si>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</si>
  <si>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</si>
  <si>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</si>
  <si>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</si>
  <si>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</si>
  <si>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</si>
  <si>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</si>
  <si>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</si>
  <si>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</si>
  <si>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</si>
  <si>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</si>
  <si>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</si>
  <si>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</si>
  <si>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</si>
  <si>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</si>
  <si>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</si>
  <si>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</si>
  <si>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</si>
  <si>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</si>
  <si>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</si>
  <si>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</si>
  <si>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</si>
  <si>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</si>
  <si>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</si>
  <si>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</si>
  <si>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</si>
  <si>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</si>
  <si>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</si>
  <si>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</si>
  <si>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</si>
  <si>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</si>
  <si>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</si>
  <si>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</si>
  <si>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</si>
  <si>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</si>
  <si>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</si>
  <si>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</si>
  <si>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</si>
  <si>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</si>
  <si>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</si>
  <si>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</si>
  <si>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</si>
  <si>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</si>
  <si>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</si>
  <si>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</si>
  <si>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</si>
  <si>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</si>
  <si>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</si>
  <si>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</si>
  <si>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</si>
  <si>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</si>
  <si>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</si>
  <si>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</si>
  <si>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</si>
  <si>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</si>
  <si>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</si>
  <si>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</si>
  <si>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</si>
  <si>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</si>
  <si>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</si>
  <si>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</si>
  <si>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</si>
  <si>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</si>
  <si>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</si>
  <si>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</si>
  <si>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</si>
  <si>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</si>
  <si>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</si>
  <si>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</si>
  <si>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</si>
  <si>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</si>
  <si>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</si>
  <si>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</si>
  <si>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</si>
  <si>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</si>
  <si>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</si>
  <si>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</si>
  <si>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</si>
  <si>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</si>
  <si>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</si>
  <si>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</si>
  <si>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</si>
  <si>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</si>
  <si>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</si>
  <si>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</si>
  <si>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</si>
  <si>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</si>
  <si>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</si>
  <si>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</si>
  <si>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</si>
  <si>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</si>
  <si>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</si>
  <si>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</si>
  <si>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</si>
  <si>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</si>
  <si>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</si>
  <si>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</si>
  <si>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</si>
  <si>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</si>
  <si>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</si>
  <si>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</si>
  <si>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</si>
  <si>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</si>
  <si>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</si>
  <si>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</si>
  <si>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</si>
  <si>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</si>
  <si>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</si>
  <si>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</si>
  <si>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</si>
  <si>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</si>
  <si>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</si>
  <si>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</si>
  <si>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</si>
  <si>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</si>
  <si>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</si>
  <si>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</si>
  <si>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</si>
  <si>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</si>
  <si>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</si>
  <si>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</si>
  <si>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</si>
  <si>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</si>
  <si>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</si>
  <si>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</si>
  <si>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</si>
  <si>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</si>
  <si>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</si>
  <si>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</si>
  <si>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</si>
  <si>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</si>
  <si>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</si>
  <si>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</si>
  <si>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</si>
  <si>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</si>
  <si>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</si>
  <si>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</si>
  <si>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</si>
  <si>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</si>
  <si>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</si>
  <si>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</si>
  <si>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</si>
  <si>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</si>
  <si>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</si>
  <si>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</si>
  <si>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</si>
  <si>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</si>
  <si>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</si>
  <si>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</si>
  <si>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</si>
  <si>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</si>
  <si>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</si>
  <si>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</si>
  <si>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</si>
  <si>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</si>
  <si>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</si>
  <si>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</si>
  <si>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</si>
  <si>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</si>
  <si>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</si>
  <si>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</si>
  <si>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</si>
  <si>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</si>
  <si>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</si>
  <si>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</si>
  <si>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</si>
  <si>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</si>
  <si>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</si>
  <si>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</si>
  <si>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</si>
  <si>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</si>
  <si>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</si>
  <si>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</si>
  <si>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</si>
  <si>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</si>
  <si>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</si>
  <si>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</si>
  <si>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</si>
  <si>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</si>
  <si>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</si>
  <si>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</si>
  <si>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</si>
  <si>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</si>
  <si>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</si>
  <si>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</si>
  <si>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</si>
  <si>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</si>
  <si>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</si>
  <si>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</si>
  <si>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</si>
  <si>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</si>
  <si>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</si>
  <si>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</si>
  <si>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</si>
  <si>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</si>
  <si>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</si>
  <si>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</si>
  <si>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</si>
  <si>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</si>
  <si>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</si>
  <si>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</si>
  <si>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</si>
  <si>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</si>
  <si>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</si>
  <si>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</si>
  <si>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</si>
  <si>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</si>
  <si>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</si>
  <si>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</si>
  <si>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</si>
  <si>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</si>
  <si>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</si>
  <si>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</si>
  <si>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</si>
  <si>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</si>
  <si>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</si>
  <si>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</si>
  <si>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</si>
  <si>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</si>
  <si>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</si>
  <si>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</si>
  <si>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</si>
  <si>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</si>
  <si>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</si>
  <si>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</si>
  <si>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</si>
  <si>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</si>
  <si>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</si>
  <si>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</si>
  <si>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</si>
  <si>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</si>
  <si>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</si>
  <si>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</si>
  <si>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</si>
  <si>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</si>
  <si>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</si>
  <si>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</si>
  <si>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</si>
  <si>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</si>
  <si>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</si>
  <si>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</si>
  <si>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</si>
  <si>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</si>
  <si>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</si>
  <si>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</si>
  <si>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</si>
  <si>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</si>
  <si>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</si>
  <si>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</si>
  <si>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</si>
  <si>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</si>
  <si>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</si>
  <si>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</si>
  <si>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</si>
  <si>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</si>
  <si>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</si>
  <si>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</si>
  <si>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</si>
  <si>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</si>
  <si>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</si>
  <si>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</si>
  <si>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</si>
  <si>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</si>
  <si>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</si>
  <si>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</si>
  <si>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</si>
  <si>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</si>
  <si>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</si>
  <si>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</si>
  <si>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</si>
  <si>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</si>
  <si>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</si>
  <si>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</si>
  <si>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</si>
  <si>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</si>
  <si>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</si>
  <si>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</si>
  <si>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</si>
  <si>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</si>
  <si>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</si>
  <si>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</si>
  <si>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</si>
  <si>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</si>
  <si>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</si>
  <si>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</si>
  <si>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</si>
  <si>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</si>
  <si>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</si>
  <si>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</si>
  <si>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</si>
  <si>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</si>
  <si>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</si>
  <si>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</si>
  <si>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</si>
  <si>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</si>
  <si>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</si>
  <si>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</si>
  <si>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</si>
  <si>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</si>
  <si>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</si>
  <si>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</si>
  <si>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</si>
  <si>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</si>
  <si>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</si>
  <si>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</si>
  <si>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</si>
  <si>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</si>
  <si>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</si>
  <si>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</si>
  <si>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</si>
  <si>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</si>
  <si>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</si>
  <si>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</si>
  <si>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</si>
  <si>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</si>
  <si>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</si>
  <si>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</si>
  <si>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</si>
  <si>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</si>
  <si>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</si>
  <si>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</si>
  <si>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</si>
  <si>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</si>
  <si>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</si>
  <si>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</si>
  <si>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</si>
  <si>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</si>
  <si>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</si>
  <si>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</si>
  <si>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</si>
  <si>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</si>
  <si>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</si>
  <si>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</si>
  <si>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</si>
  <si>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</si>
  <si>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</si>
  <si>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</si>
  <si>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</si>
  <si>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</si>
  <si>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</si>
  <si>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</si>
  <si>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</si>
  <si>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</si>
  <si>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</si>
  <si>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</si>
  <si>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</si>
  <si>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</si>
  <si>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</si>
  <si>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</si>
  <si>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</si>
  <si>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</si>
  <si>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</si>
  <si>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</si>
  <si>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</si>
  <si>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</si>
  <si>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</si>
  <si>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</si>
  <si>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</si>
  <si>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</si>
  <si>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</si>
  <si>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</si>
  <si>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</si>
  <si>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</si>
  <si>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</si>
  <si>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</si>
  <si>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</si>
  <si>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</si>
  <si>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</si>
  <si>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</si>
  <si>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</si>
  <si>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</si>
  <si>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</si>
  <si>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</si>
  <si>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</si>
  <si>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</si>
  <si>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</si>
  <si>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</si>
  <si>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</si>
  <si>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</si>
  <si>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</si>
  <si>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</si>
  <si>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</si>
  <si>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</si>
  <si>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</si>
  <si>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</si>
  <si>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</si>
  <si>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</si>
  <si>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</si>
  <si>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</si>
  <si>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</si>
  <si>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</si>
  <si>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</si>
  <si>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</si>
  <si>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</si>
  <si>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</si>
  <si>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</si>
  <si>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</si>
  <si>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</si>
  <si>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</si>
  <si>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</si>
  <si>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</si>
  <si>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</si>
  <si>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</si>
  <si>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</si>
  <si>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</si>
  <si>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</si>
  <si>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</si>
  <si>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</si>
  <si>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</si>
  <si>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</si>
  <si>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</si>
  <si>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</si>
  <si>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</si>
  <si>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</si>
  <si>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</si>
  <si>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</si>
  <si>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</si>
  <si>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</si>
  <si>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</si>
  <si>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</si>
  <si>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</si>
  <si>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</si>
  <si>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</si>
  <si>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</si>
  <si>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</si>
  <si>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</si>
  <si>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</si>
  <si>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</si>
  <si>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</si>
  <si>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</si>
  <si>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</si>
  <si>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</si>
  <si>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</si>
  <si>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</si>
  <si>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</si>
  <si>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</si>
  <si>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</si>
  <si>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</si>
  <si>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</si>
  <si>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</si>
  <si>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</si>
  <si>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</si>
  <si>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</si>
  <si>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</si>
  <si>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</si>
  <si>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</si>
  <si>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</si>
  <si>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</si>
  <si>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</si>
  <si>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</si>
  <si>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</si>
  <si>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</si>
  <si>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</si>
  <si>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</si>
  <si>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</si>
  <si>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</si>
  <si>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</si>
  <si>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</si>
  <si>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</si>
  <si>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</si>
  <si>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</si>
  <si>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</si>
  <si>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</si>
  <si>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</si>
  <si>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</si>
  <si>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</si>
  <si>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</si>
  <si>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</si>
  <si>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</si>
  <si>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</si>
  <si>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</si>
  <si>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</si>
  <si>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</si>
  <si>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</si>
  <si>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</si>
  <si>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</si>
  <si>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</si>
  <si>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</si>
  <si>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</si>
  <si>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</si>
  <si>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</si>
  <si>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</si>
  <si>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</si>
  <si>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</si>
  <si>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</si>
  <si>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</si>
  <si>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</si>
  <si>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</si>
  <si>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</si>
  <si>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</si>
  <si>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</si>
  <si>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</si>
  <si>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</si>
  <si>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</si>
  <si>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</si>
  <si>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</si>
  <si>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</si>
  <si>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</si>
  <si>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</si>
  <si>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</si>
  <si>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</si>
  <si>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</si>
  <si>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</si>
  <si>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</si>
  <si>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</si>
  <si>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</si>
  <si>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</si>
  <si>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</si>
  <si>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</si>
  <si>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</si>
  <si>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</si>
  <si>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</si>
  <si>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</si>
  <si>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</si>
  <si>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</si>
  <si>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</si>
  <si>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</si>
  <si>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</si>
  <si>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</si>
  <si>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</si>
  <si>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</si>
  <si>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</si>
  <si>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</si>
  <si>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</si>
  <si>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</si>
  <si>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</si>
  <si>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</si>
  <si>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</si>
  <si>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</si>
  <si>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</si>
  <si>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</si>
  <si>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</si>
  <si>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</si>
  <si>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</si>
  <si>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</si>
  <si>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</si>
  <si>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</si>
  <si>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</si>
  <si>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</si>
  <si>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</si>
  <si>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</si>
  <si>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</si>
  <si>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</si>
  <si>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</si>
  <si>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</si>
  <si>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</si>
  <si>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</si>
  <si>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</si>
  <si>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</si>
  <si>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</si>
  <si>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</si>
  <si>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</si>
  <si>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</si>
  <si>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</si>
  <si>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</si>
  <si>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</si>
  <si>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</si>
  <si>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</si>
  <si>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</si>
  <si>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</si>
  <si>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</si>
  <si>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</si>
  <si>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</si>
  <si>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</si>
  <si>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</si>
  <si>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</si>
  <si>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</si>
  <si>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</si>
  <si>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</si>
  <si>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</si>
  <si>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</si>
  <si>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</si>
  <si>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</si>
  <si>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</si>
  <si>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</si>
  <si>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</si>
  <si>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</si>
  <si>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</si>
  <si>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</si>
  <si>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</si>
  <si>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</si>
  <si>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</si>
  <si>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</si>
  <si>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</si>
  <si>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</si>
  <si>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</si>
  <si>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</si>
  <si>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</si>
  <si>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</si>
  <si>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</si>
  <si>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</si>
  <si>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</si>
  <si>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</si>
  <si>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</si>
  <si>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</si>
  <si>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</si>
  <si>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</si>
  <si>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</si>
  <si>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</si>
  <si>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</si>
  <si>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</si>
  <si>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</si>
  <si>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</si>
  <si>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</si>
  <si>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</si>
  <si>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</si>
  <si>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</si>
  <si>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</si>
  <si>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</si>
  <si>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</si>
  <si>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</si>
  <si>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</si>
  <si>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</si>
  <si>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</si>
  <si>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</si>
  <si>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</si>
  <si>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</si>
  <si>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</si>
  <si>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</si>
  <si>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</si>
  <si>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</si>
  <si>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</si>
  <si>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</si>
  <si>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</si>
  <si>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</si>
  <si>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</si>
  <si>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</si>
  <si>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</si>
  <si>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</si>
  <si>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</si>
  <si>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</si>
  <si>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</si>
  <si>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</si>
  <si>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</si>
  <si>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</si>
  <si>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</si>
  <si>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</si>
  <si>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</si>
  <si>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</si>
  <si>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</si>
  <si>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</si>
  <si>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</si>
  <si>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</si>
  <si>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</si>
  <si>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</si>
  <si>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</si>
  <si>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</si>
  <si>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</si>
  <si>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</si>
  <si>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</si>
  <si>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</si>
  <si>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</si>
  <si>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</si>
  <si>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</si>
  <si>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</si>
  <si>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</si>
  <si>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</si>
  <si>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</si>
  <si>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</si>
  <si>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</si>
  <si>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</si>
  <si>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</si>
  <si>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</si>
  <si>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</si>
  <si>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</si>
  <si>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</si>
  <si>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</si>
  <si>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</si>
  <si>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</si>
  <si>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</si>
  <si>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</si>
  <si>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</si>
  <si>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</si>
  <si>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</si>
  <si>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</si>
  <si>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</si>
  <si>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</si>
  <si>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</si>
  <si>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</si>
  <si>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</si>
  <si>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</si>
  <si>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</si>
  <si>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</si>
  <si>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</si>
  <si>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</si>
  <si>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</si>
  <si>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</si>
  <si>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</si>
  <si>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</si>
  <si>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</si>
  <si>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</si>
  <si>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</si>
  <si>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</si>
  <si>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</si>
  <si>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</si>
  <si>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</si>
  <si>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</si>
  <si>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</si>
  <si>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</si>
  <si>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</si>
  <si>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</si>
  <si>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</si>
  <si>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</si>
  <si>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</si>
  <si>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</si>
  <si>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</si>
  <si>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</si>
  <si>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</si>
  <si>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</si>
  <si>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</si>
  <si>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</si>
  <si>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</si>
  <si>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</si>
  <si>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</si>
  <si>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</si>
  <si>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</si>
  <si>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</si>
  <si>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</si>
  <si>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</si>
  <si>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</si>
  <si>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</si>
  <si>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</si>
  <si>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</si>
  <si>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</si>
  <si>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</si>
  <si>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</si>
  <si>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</si>
  <si>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</si>
  <si>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</si>
  <si>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</si>
  <si>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</si>
  <si>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</si>
  <si>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</si>
  <si>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</si>
  <si>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</si>
  <si>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</si>
  <si>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</si>
  <si>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</si>
  <si>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</si>
  <si>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</si>
  <si>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</si>
  <si>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</si>
  <si>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</si>
  <si>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</si>
  <si>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</si>
  <si>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</si>
  <si>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</si>
  <si>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</si>
  <si>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</si>
  <si>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</si>
  <si>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</si>
  <si>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</si>
  <si>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</si>
  <si>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</si>
  <si>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</si>
  <si>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</si>
  <si>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</si>
  <si>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</si>
  <si>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</si>
  <si>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</si>
  <si>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</si>
  <si>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</si>
  <si>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</si>
  <si>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</si>
  <si>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</si>
  <si>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</si>
  <si>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</si>
  <si>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</si>
  <si>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</si>
  <si>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</si>
  <si>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</si>
  <si>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</si>
  <si>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</si>
  <si>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</si>
  <si>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</si>
  <si>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</si>
  <si>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</si>
  <si>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</si>
  <si>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</si>
  <si>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</si>
  <si>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</si>
  <si>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</si>
  <si>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</si>
  <si>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</si>
  <si>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</si>
  <si>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</si>
  <si>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</si>
  <si>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</si>
  <si>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</si>
  <si>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</si>
  <si>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</si>
  <si>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</si>
  <si>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</si>
  <si>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</si>
  <si>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</si>
  <si>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</si>
  <si>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</si>
  <si>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</si>
  <si>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</si>
  <si>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</si>
  <si>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</si>
  <si>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</si>
  <si>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</si>
  <si>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</si>
  <si>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</si>
  <si>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</si>
  <si>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</si>
  <si>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</si>
  <si>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</si>
  <si>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</si>
  <si>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</si>
  <si>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</si>
  <si>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</si>
  <si>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</si>
  <si>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</si>
  <si>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</si>
  <si>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</si>
  <si>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</si>
  <si>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</si>
  <si>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</si>
  <si>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</si>
  <si>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</si>
  <si>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</si>
  <si>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</si>
  <si>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</si>
  <si>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</si>
  <si>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</si>
  <si>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</si>
  <si>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</si>
  <si>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</si>
  <si>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</si>
  <si>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</si>
  <si>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</si>
  <si>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</si>
  <si>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</si>
  <si>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</si>
  <si>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</si>
  <si>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</si>
  <si>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</si>
  <si>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</si>
  <si>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</si>
  <si>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</si>
  <si>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</si>
  <si>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</si>
  <si>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</si>
  <si>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</si>
  <si>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</si>
  <si>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</si>
  <si>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</si>
  <si>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</si>
  <si>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</si>
  <si>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</si>
  <si>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</si>
  <si>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</si>
  <si>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</si>
  <si>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</si>
  <si>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</si>
  <si>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</si>
  <si>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</si>
  <si>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</si>
  <si>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</si>
  <si>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</si>
  <si>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</si>
  <si>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</si>
  <si>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</si>
  <si>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</si>
  <si>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</si>
  <si>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</si>
  <si>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</si>
  <si>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</si>
  <si>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</si>
  <si>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</si>
  <si>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</si>
  <si>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</si>
  <si>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</si>
  <si>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</si>
  <si>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</si>
  <si>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</si>
  <si>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</si>
  <si>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</si>
  <si>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</si>
  <si>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</si>
  <si>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</si>
  <si>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</si>
  <si>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</si>
  <si>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</si>
  <si>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</si>
  <si>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</si>
  <si>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</si>
  <si>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</si>
  <si>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</si>
  <si>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</si>
  <si>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</si>
  <si>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</si>
  <si>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</si>
  <si>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</si>
  <si>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</si>
  <si>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</si>
  <si>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</si>
  <si>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</si>
  <si>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</si>
  <si>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</si>
  <si>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</si>
  <si>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</si>
  <si>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</si>
  <si>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</si>
  <si>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</si>
  <si>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</si>
  <si>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</si>
  <si>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</si>
  <si>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</si>
  <si>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</si>
  <si>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</si>
  <si>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</si>
  <si>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</si>
  <si>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</si>
  <si>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</si>
  <si>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</si>
  <si>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</si>
  <si>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</si>
  <si>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</si>
  <si>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</si>
  <si>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</si>
  <si>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</si>
  <si>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</si>
  <si>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</si>
  <si>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</si>
  <si>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</si>
  <si>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</si>
  <si>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</si>
  <si>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</si>
  <si>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</si>
  <si>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</si>
  <si>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</si>
  <si>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</si>
  <si>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</si>
  <si>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</si>
  <si>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</si>
  <si>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</si>
  <si>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</si>
  <si>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</si>
  <si>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</si>
  <si>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</si>
  <si>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</si>
  <si>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</si>
  <si>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</si>
  <si>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</si>
  <si>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</si>
  <si>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</si>
  <si>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</si>
  <si>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</si>
  <si>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</si>
  <si>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</si>
  <si>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</si>
  <si>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</si>
  <si>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</si>
  <si>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</si>
  <si>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</si>
  <si>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</si>
  <si>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</si>
  <si>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</si>
  <si>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</si>
  <si>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</si>
  <si>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</si>
  <si>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</si>
  <si>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</si>
  <si>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</si>
  <si>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</si>
  <si>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</si>
  <si>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</si>
  <si>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</si>
  <si>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</si>
  <si>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</si>
  <si>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</si>
  <si>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</si>
  <si>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</si>
  <si>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</si>
  <si>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</si>
  <si>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</si>
  <si>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</si>
  <si>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</si>
  <si>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</si>
  <si>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</si>
  <si>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</si>
  <si>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</si>
  <si>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</si>
  <si>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</si>
  <si>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</si>
  <si>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</si>
  <si>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</si>
  <si>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</si>
  <si>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</si>
  <si>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</si>
  <si>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</si>
  <si>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</si>
  <si>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</si>
  <si>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</si>
  <si>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</si>
  <si>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</si>
  <si>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</si>
  <si>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</si>
  <si>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</si>
  <si>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</si>
  <si>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</si>
  <si>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</si>
  <si>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</si>
  <si>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</si>
  <si>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</si>
  <si>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</si>
  <si>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</si>
  <si>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</si>
  <si>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</si>
  <si>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</si>
  <si>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</si>
  <si>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</si>
  <si>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</si>
  <si>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</si>
  <si>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</si>
  <si>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</si>
  <si>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</si>
  <si>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</si>
  <si>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</si>
  <si>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</si>
  <si>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</si>
  <si>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</si>
  <si>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</si>
  <si>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</si>
  <si>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</si>
  <si>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</si>
  <si>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</si>
  <si>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</si>
  <si>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</si>
  <si>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</si>
  <si>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</si>
  <si>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</si>
  <si>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</si>
  <si>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</si>
  <si>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</si>
  <si>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</si>
  <si>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</si>
  <si>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</si>
  <si>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</si>
  <si>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</si>
  <si>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</si>
  <si>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</si>
  <si>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</si>
  <si>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</si>
  <si>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</si>
  <si>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</si>
  <si>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</si>
  <si>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</si>
  <si>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</si>
  <si>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</si>
  <si>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</si>
  <si>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</si>
  <si>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</si>
  <si>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</si>
  <si>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</si>
  <si>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</si>
  <si>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</si>
  <si>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</si>
  <si>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</si>
  <si>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</si>
  <si>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</si>
  <si>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</si>
  <si>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</si>
  <si>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</si>
  <si>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</si>
  <si>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</si>
  <si>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</si>
  <si>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</si>
  <si>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</si>
  <si>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</si>
  <si>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</si>
  <si>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</si>
  <si>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</si>
  <si>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</si>
  <si>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</si>
  <si>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</si>
  <si>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</si>
  <si>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</si>
  <si>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</si>
  <si>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</si>
  <si>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</si>
  <si>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</si>
  <si>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</si>
  <si>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</si>
  <si>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</si>
  <si>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</si>
  <si>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</si>
  <si>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</si>
  <si>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</si>
  <si>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</si>
  <si>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</si>
  <si>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</si>
  <si>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</si>
  <si>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</si>
  <si>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</si>
  <si>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</si>
  <si>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</si>
  <si>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</si>
  <si>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</si>
  <si>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</si>
  <si>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</si>
  <si>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</si>
  <si>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</si>
  <si>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</si>
  <si>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</si>
  <si>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</si>
  <si>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</si>
  <si>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</si>
  <si>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</si>
  <si>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</si>
  <si>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</si>
  <si>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</si>
  <si>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</si>
  <si>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</si>
  <si>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</si>
  <si>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</si>
  <si>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</si>
  <si>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</si>
  <si>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</si>
  <si>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</si>
  <si>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</si>
  <si>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</si>
  <si>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</si>
  <si>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</si>
  <si>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</si>
  <si>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</si>
  <si>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</si>
  <si>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</si>
  <si>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</si>
  <si>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</si>
  <si>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</si>
  <si>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</si>
  <si>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</si>
  <si>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</si>
  <si>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</si>
  <si>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</si>
  <si>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</si>
  <si>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</si>
  <si>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</si>
  <si>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</si>
  <si>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</si>
  <si>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</si>
  <si>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</si>
  <si>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</si>
  <si>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</si>
  <si>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</si>
  <si>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</si>
  <si>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</si>
  <si>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</si>
  <si>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</si>
  <si>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</si>
  <si>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</si>
  <si>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</si>
  <si>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</si>
  <si>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</si>
  <si>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</si>
  <si>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</si>
  <si>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</si>
  <si>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</si>
  <si>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</si>
  <si>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</si>
  <si>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</si>
  <si>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</si>
  <si>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</si>
  <si>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</si>
  <si>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</si>
  <si>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</si>
  <si>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</si>
  <si>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</si>
  <si>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</si>
  <si>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</si>
  <si>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</si>
  <si>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</si>
  <si>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</si>
  <si>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</si>
  <si>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</si>
  <si>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</si>
  <si>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</si>
  <si>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</si>
  <si>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</si>
  <si>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</si>
  <si>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</si>
  <si>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</si>
  <si>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</si>
  <si>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</si>
  <si>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</si>
  <si>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</si>
  <si>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</si>
  <si>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</si>
  <si>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</si>
  <si>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</si>
  <si>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</si>
  <si>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</si>
  <si>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</si>
  <si>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</si>
  <si>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</si>
  <si>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</si>
  <si>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</si>
  <si>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</si>
  <si>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</si>
  <si>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</si>
  <si>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</si>
  <si>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</si>
  <si>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</si>
  <si>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</si>
  <si>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</si>
  <si>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</si>
  <si>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</si>
  <si>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</si>
  <si>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</si>
  <si>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</si>
  <si>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</si>
  <si>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</si>
  <si>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</si>
  <si>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</si>
  <si>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</si>
  <si>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</si>
  <si>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</si>
  <si>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</si>
  <si>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</si>
  <si>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</si>
  <si>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</si>
  <si>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</si>
  <si>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</si>
  <si>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</si>
  <si>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</si>
  <si>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</si>
  <si>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</si>
  <si>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</si>
  <si>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</si>
  <si>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</si>
  <si>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</si>
  <si>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</si>
  <si>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</si>
  <si>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</si>
  <si>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</si>
  <si>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</si>
  <si>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</si>
  <si>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</si>
  <si>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</si>
  <si>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</si>
  <si>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</si>
  <si>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</si>
  <si>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</si>
  <si>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</si>
  <si>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</si>
  <si>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</si>
  <si>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</si>
  <si>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</si>
  <si>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</si>
  <si>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</si>
  <si>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</si>
  <si>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</si>
  <si>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</si>
  <si>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</si>
  <si>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</si>
  <si>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</si>
  <si>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</si>
  <si>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</si>
  <si>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</si>
  <si>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</si>
  <si>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</si>
  <si>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</si>
  <si>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</si>
  <si>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</si>
  <si>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</si>
  <si>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</si>
  <si>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</si>
  <si>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</si>
  <si>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</si>
  <si>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</si>
  <si>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</si>
  <si>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</si>
  <si>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</si>
  <si>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</si>
  <si>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</si>
  <si>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</si>
  <si>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</si>
  <si>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</si>
  <si>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</si>
  <si>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</si>
  <si>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</si>
  <si>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</si>
  <si>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</si>
  <si>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</si>
  <si>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</si>
  <si>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</si>
  <si>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</si>
  <si>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</si>
  <si>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</si>
  <si>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</si>
  <si>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</si>
  <si>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</si>
  <si>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</si>
  <si>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</si>
  <si>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</si>
  <si>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</si>
  <si>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</si>
  <si>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</si>
  <si>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</si>
  <si>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</si>
  <si>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</si>
  <si>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</si>
  <si>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</si>
  <si>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</si>
  <si>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</si>
  <si>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</si>
  <si>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</si>
  <si>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</si>
  <si>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</si>
  <si>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</si>
  <si>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</si>
  <si>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</si>
  <si>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</si>
  <si>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</si>
  <si>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</si>
  <si>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</si>
  <si>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</si>
  <si>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</si>
  <si>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</si>
  <si>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</si>
  <si>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</si>
  <si>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</si>
  <si>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</si>
  <si>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</si>
  <si>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</si>
  <si>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</si>
  <si>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</si>
  <si>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</si>
  <si>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</si>
  <si>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</si>
  <si>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</si>
  <si>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</si>
  <si>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</si>
  <si>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</si>
  <si>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</si>
  <si>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</si>
  <si>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</si>
  <si>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</si>
  <si>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</si>
  <si>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</si>
  <si>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</si>
  <si>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</si>
  <si>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</si>
  <si>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</si>
  <si>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</si>
  <si>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</si>
  <si>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</si>
  <si>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</si>
  <si>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</si>
  <si>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</si>
  <si>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</si>
  <si>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</si>
  <si>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</si>
  <si>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</si>
  <si>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</si>
  <si>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</si>
  <si>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</si>
  <si>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</si>
  <si>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</si>
  <si>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</si>
  <si>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</si>
  <si>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</si>
  <si>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</si>
  <si>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</si>
  <si>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</si>
  <si>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</si>
  <si>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</si>
  <si>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</si>
  <si>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</si>
  <si>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</si>
  <si>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</si>
  <si>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</si>
  <si>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</si>
  <si>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</si>
  <si>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</si>
  <si>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</si>
  <si>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</si>
  <si>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</si>
  <si>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</si>
  <si>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</si>
  <si>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</si>
  <si>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</si>
  <si>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</si>
  <si>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</si>
  <si>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</si>
  <si>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</si>
  <si>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</si>
  <si>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</si>
  <si>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</si>
  <si>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</si>
  <si>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</si>
  <si>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</si>
  <si>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</si>
  <si>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</si>
  <si>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</si>
  <si>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</si>
  <si>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</si>
  <si>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</si>
  <si>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</si>
  <si>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</si>
  <si>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</si>
  <si>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</si>
  <si>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</si>
  <si>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</si>
  <si>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</si>
  <si>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</si>
  <si>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</si>
  <si>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</si>
  <si>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</si>
  <si>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</si>
  <si>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</si>
  <si>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</si>
  <si>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</si>
  <si>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</si>
  <si>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</si>
  <si>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</si>
  <si>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</si>
  <si>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</si>
  <si>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</si>
  <si>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</si>
  <si>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</si>
  <si>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</si>
  <si>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</si>
  <si>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</si>
  <si>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</si>
  <si>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</si>
  <si>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</si>
  <si>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</si>
  <si>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</si>
  <si>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</si>
  <si>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</si>
  <si>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</si>
  <si>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</si>
  <si>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</si>
  <si>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</si>
  <si>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</si>
  <si>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</si>
  <si>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</si>
  <si>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</si>
  <si>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</si>
  <si>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</si>
  <si>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</si>
  <si>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</si>
  <si>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</si>
  <si>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</si>
  <si>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</si>
  <si>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</si>
  <si>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</si>
  <si>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</si>
  <si>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</si>
  <si>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</si>
  <si>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</si>
  <si>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</si>
  <si>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</si>
  <si>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</si>
  <si>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</si>
  <si>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</si>
  <si>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</si>
  <si>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</si>
  <si>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</si>
  <si>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</si>
  <si>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</si>
  <si>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</si>
  <si>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</si>
  <si>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</si>
  <si>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</si>
  <si>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</si>
  <si>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</si>
  <si>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</si>
  <si>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</si>
  <si>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</si>
  <si>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</si>
  <si>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</si>
  <si>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</si>
  <si>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</si>
  <si>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</si>
  <si>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</si>
  <si>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</si>
  <si>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</si>
  <si>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</si>
  <si>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</si>
  <si>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</si>
  <si>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</si>
  <si>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</si>
  <si>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</si>
  <si>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</si>
  <si>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</si>
  <si>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</si>
  <si>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</si>
  <si>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</si>
  <si>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</si>
  <si>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</si>
  <si>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</si>
  <si>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</si>
  <si>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</si>
  <si>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</si>
  <si>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</si>
  <si>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</si>
  <si>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</si>
  <si>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</si>
  <si>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</si>
  <si>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</si>
  <si>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</si>
  <si>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</si>
  <si>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</si>
  <si>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</si>
  <si>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</si>
  <si>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</si>
  <si>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</si>
  <si>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</si>
  <si>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</si>
  <si>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</si>
  <si>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</si>
  <si>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</si>
  <si>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</si>
  <si>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</si>
  <si>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</si>
  <si>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</si>
  <si>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</si>
  <si>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</si>
  <si>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</si>
  <si>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</si>
  <si>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</si>
  <si>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</si>
  <si>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</si>
  <si>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</si>
  <si>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</si>
  <si>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</si>
  <si>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</si>
  <si>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</si>
  <si>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</si>
  <si>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</si>
  <si>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</si>
  <si>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</si>
  <si>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</si>
  <si>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</si>
  <si>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</si>
  <si>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</si>
  <si>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</si>
  <si>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</si>
  <si>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</si>
  <si>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</si>
  <si>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</si>
  <si>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</si>
  <si>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</si>
  <si>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</si>
  <si>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</si>
  <si>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</si>
  <si>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</si>
  <si>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</si>
  <si>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</si>
  <si>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</si>
  <si>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</si>
  <si>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</si>
  <si>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</si>
  <si>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</si>
  <si>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</si>
  <si>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</si>
  <si>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</si>
  <si>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</si>
  <si>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</si>
  <si>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</si>
  <si>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</si>
  <si>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</si>
  <si>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</si>
  <si>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</si>
  <si>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</si>
  <si>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</si>
  <si>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</si>
  <si>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</si>
  <si>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</si>
  <si>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</si>
  <si>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</si>
  <si>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</si>
  <si>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</si>
  <si>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</si>
  <si>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</si>
  <si>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</si>
  <si>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</si>
  <si>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</si>
  <si>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</si>
  <si>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</si>
  <si>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</si>
  <si>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</si>
  <si>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</si>
  <si>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</si>
  <si>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</si>
  <si>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</si>
  <si>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</si>
  <si>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</si>
  <si>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</si>
  <si>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</si>
  <si>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</si>
  <si>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</si>
  <si>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</si>
  <si>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</si>
  <si>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</si>
  <si>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</si>
  <si>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</si>
  <si>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</si>
  <si>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</si>
  <si>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</si>
  <si>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</si>
  <si>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</si>
  <si>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</si>
  <si>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</si>
  <si>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</si>
  <si>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</si>
  <si>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</si>
  <si>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</si>
  <si>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</si>
  <si>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</si>
  <si>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</si>
  <si>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</si>
  <si>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</si>
  <si>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</si>
  <si>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</si>
  <si>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</si>
  <si>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</si>
  <si>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</si>
  <si>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</si>
  <si>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</si>
  <si>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</si>
  <si>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</si>
  <si>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</si>
  <si>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</si>
  <si>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</si>
  <si>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</si>
  <si>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</si>
  <si>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</si>
  <si>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</si>
  <si>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</si>
  <si>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</si>
  <si>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</si>
  <si>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</si>
  <si>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</si>
  <si>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</si>
  <si>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</si>
  <si>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</si>
  <si>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</si>
  <si>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</si>
  <si>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</si>
  <si>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</si>
  <si>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</si>
  <si>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</si>
  <si>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</si>
  <si>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</si>
  <si>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</si>
  <si>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</si>
  <si>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</si>
  <si>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</si>
  <si>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</si>
  <si>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</si>
  <si>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</si>
  <si>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</si>
  <si>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</si>
  <si>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</si>
  <si>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</si>
  <si>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</si>
  <si>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</si>
  <si>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</si>
  <si>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</si>
  <si>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</si>
  <si>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</si>
  <si>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</si>
  <si>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</si>
  <si>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</si>
  <si>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</si>
  <si>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</si>
  <si>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</si>
  <si>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</si>
  <si>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</si>
  <si>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</si>
  <si>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</si>
  <si>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</si>
  <si>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</si>
  <si>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</si>
  <si>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</si>
  <si>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</si>
  <si>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</si>
  <si>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</si>
  <si>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</si>
  <si>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</si>
  <si>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</si>
  <si>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</si>
  <si>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</si>
  <si>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</si>
  <si>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</si>
  <si>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</si>
  <si>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</si>
  <si>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</si>
  <si>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</si>
  <si>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</si>
  <si>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</si>
  <si>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</si>
  <si>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</si>
  <si>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</si>
  <si>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</si>
  <si>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</si>
  <si>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</si>
  <si>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</si>
  <si>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</si>
  <si>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</si>
  <si>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</si>
  <si>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</si>
  <si>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</si>
  <si>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</si>
  <si>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</si>
  <si>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</si>
  <si>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</si>
  <si>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</si>
  <si>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</si>
  <si>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</si>
  <si>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</si>
  <si>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</si>
  <si>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</si>
  <si>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</si>
  <si>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</si>
  <si>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</si>
  <si>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</si>
  <si>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</si>
  <si>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</si>
  <si>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</si>
  <si>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</si>
  <si>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</si>
  <si>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</si>
  <si>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</si>
  <si>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</si>
  <si>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</si>
  <si>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</si>
  <si>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</si>
  <si>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</si>
  <si>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</si>
  <si>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</si>
  <si>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</si>
  <si>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</si>
  <si>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</si>
  <si>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</si>
  <si>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</si>
  <si>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</si>
  <si>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</si>
  <si>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</si>
  <si>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</si>
  <si>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</si>
  <si>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</si>
  <si>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</si>
  <si>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</si>
  <si>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</si>
  <si>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</si>
  <si>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</si>
  <si>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</si>
  <si>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</si>
  <si>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</si>
  <si>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</si>
  <si>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</si>
  <si>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</si>
  <si>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</si>
  <si>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</si>
  <si>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</si>
  <si>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</si>
  <si>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</si>
  <si>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</si>
  <si>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</si>
  <si>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</si>
  <si>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</si>
  <si>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</si>
  <si>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</si>
  <si>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</si>
  <si>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</si>
  <si>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</si>
  <si>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</si>
  <si>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</si>
  <si>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</si>
  <si>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</si>
  <si>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</si>
  <si>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</si>
  <si>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</si>
  <si>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</si>
  <si>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</si>
  <si>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</si>
  <si>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</si>
  <si>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</si>
  <si>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</si>
  <si>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</si>
  <si>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</si>
  <si>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</si>
  <si>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</si>
  <si>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</si>
  <si>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</si>
  <si>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</si>
  <si>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</si>
  <si>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</si>
  <si>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</si>
  <si>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</si>
  <si>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</si>
  <si>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</si>
  <si>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</si>
  <si>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</si>
  <si>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</si>
  <si>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</si>
  <si>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</si>
  <si>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</si>
  <si>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</si>
  <si>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</si>
  <si>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</si>
  <si>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</si>
  <si>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</si>
  <si>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</si>
  <si>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</si>
  <si>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</si>
  <si>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</si>
  <si>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</si>
  <si>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</si>
  <si>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</si>
  <si>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</si>
  <si>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</si>
  <si>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</si>
  <si>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</si>
  <si>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</si>
  <si>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</si>
  <si>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</si>
  <si>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</si>
  <si>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</si>
  <si>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</si>
  <si>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</si>
  <si>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</si>
  <si>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</si>
  <si>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</si>
  <si>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</si>
  <si>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</si>
  <si>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</si>
  <si>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</si>
  <si>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</si>
  <si>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</si>
  <si>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</si>
  <si>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</si>
  <si>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</si>
  <si>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</si>
  <si>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</si>
  <si>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</si>
  <si>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</si>
  <si>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</si>
  <si>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</si>
  <si>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</si>
  <si>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</si>
  <si>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</si>
  <si>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</si>
  <si>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</si>
  <si>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</si>
  <si>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</si>
  <si>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</si>
  <si>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</si>
  <si>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</si>
  <si>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</si>
  <si>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</si>
  <si>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</si>
  <si>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</si>
  <si>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</si>
  <si>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</si>
  <si>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</si>
  <si>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</si>
  <si>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</si>
  <si>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</si>
  <si>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</si>
  <si>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</si>
  <si>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</si>
  <si>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</si>
  <si>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</si>
  <si>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</si>
  <si>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</si>
  <si>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</si>
  <si>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</si>
  <si>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</si>
  <si>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</si>
  <si>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</si>
  <si>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</si>
  <si>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</si>
  <si>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</si>
  <si>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</si>
  <si>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</si>
  <si>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</si>
  <si>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</si>
  <si>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</si>
  <si>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</si>
  <si>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</si>
  <si>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</si>
  <si>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</si>
  <si>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</si>
  <si>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</si>
  <si>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</si>
  <si>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</si>
  <si>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</si>
  <si>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</si>
  <si>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</si>
  <si>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</si>
  <si>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</si>
  <si>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</si>
  <si>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</si>
  <si>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</si>
  <si>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</si>
  <si>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</si>
  <si>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</si>
  <si>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</si>
  <si>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</si>
  <si>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</si>
  <si>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</si>
  <si>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</si>
  <si>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</si>
  <si>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</si>
  <si>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</si>
  <si>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</si>
  <si>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</si>
  <si>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</si>
  <si>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</si>
  <si>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</si>
  <si>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</si>
  <si>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</si>
  <si>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</si>
  <si>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</si>
  <si>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</si>
  <si>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</si>
  <si>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</si>
  <si>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</si>
  <si>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</si>
  <si>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</si>
  <si>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</si>
  <si>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</si>
  <si>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</si>
  <si>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</si>
  <si>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</si>
  <si>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</si>
  <si>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</si>
  <si>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</si>
  <si>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</si>
  <si>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</si>
  <si>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</si>
  <si>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</si>
  <si>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</si>
  <si>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</si>
  <si>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</si>
  <si>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</si>
  <si>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</si>
  <si>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</si>
  <si>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</si>
  <si>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</si>
  <si>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</si>
  <si>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</si>
  <si>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</si>
  <si>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</si>
  <si>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</si>
  <si>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</si>
  <si>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</si>
  <si>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</si>
  <si>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</si>
  <si>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</si>
  <si>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</si>
  <si>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</si>
  <si>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</si>
  <si>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</si>
  <si>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</si>
  <si>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</si>
  <si>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</si>
  <si>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</si>
  <si>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</si>
  <si>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</si>
  <si>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</si>
  <si>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</si>
  <si>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</si>
  <si>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</si>
  <si>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</si>
  <si>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</si>
  <si>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</si>
  <si>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</si>
  <si>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</si>
  <si>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</si>
  <si>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</si>
  <si>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</si>
  <si>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</si>
  <si>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</si>
  <si>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</si>
  <si>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</si>
  <si>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</si>
  <si>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</si>
  <si>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</si>
  <si>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</si>
  <si>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</si>
  <si>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</si>
  <si>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</si>
  <si>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</si>
  <si>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</si>
  <si>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</si>
  <si>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</si>
  <si>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</si>
  <si>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</si>
  <si>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</si>
  <si>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</si>
  <si>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</si>
  <si>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</si>
  <si>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</si>
  <si>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</si>
  <si>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</si>
  <si>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</si>
  <si>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</si>
  <si>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</si>
  <si>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</si>
  <si>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</si>
  <si>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</si>
  <si>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</si>
  <si>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</si>
  <si>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</si>
  <si>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</si>
  <si>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</si>
  <si>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</si>
  <si>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</si>
  <si>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</si>
  <si>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</si>
  <si>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</si>
  <si>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</si>
  <si>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</si>
  <si>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</si>
  <si>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</si>
  <si>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</si>
  <si>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</si>
  <si>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</si>
  <si>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</si>
  <si>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</si>
  <si>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</si>
  <si>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</si>
  <si>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</si>
  <si>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</si>
  <si>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</si>
  <si>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</si>
  <si>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</si>
  <si>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</si>
  <si>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</si>
  <si>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</si>
  <si>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</si>
  <si>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</si>
  <si>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</si>
  <si>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</si>
  <si>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</si>
  <si>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</si>
  <si>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</si>
  <si>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</si>
  <si>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</si>
  <si>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</si>
  <si>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</si>
  <si>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</si>
  <si>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</si>
  <si>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</si>
  <si>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</si>
  <si>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</si>
  <si>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</si>
  <si>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</si>
  <si>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</si>
  <si>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</si>
  <si>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</si>
  <si>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</si>
  <si>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</si>
  <si>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</si>
  <si>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</si>
  <si>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</si>
  <si>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</si>
  <si>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</si>
  <si>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</si>
  <si>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</si>
  <si>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</si>
  <si>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</si>
  <si>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</si>
  <si>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</si>
  <si>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</si>
  <si>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</si>
  <si>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</si>
  <si>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</si>
  <si>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</si>
  <si>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</si>
  <si>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</si>
  <si>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</si>
  <si>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</si>
  <si>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</si>
  <si>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</si>
  <si>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</si>
  <si>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</si>
  <si>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</si>
  <si>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</si>
  <si>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</si>
  <si>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</si>
  <si>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</si>
  <si>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</si>
  <si>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</si>
  <si>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</si>
  <si>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</si>
  <si>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</si>
  <si>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</si>
  <si>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</si>
  <si>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</si>
  <si>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</si>
  <si>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</si>
  <si>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</si>
  <si>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</si>
  <si>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</si>
  <si>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</si>
  <si>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</si>
  <si>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</si>
  <si>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</si>
  <si>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</si>
  <si>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</si>
  <si>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</si>
  <si>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</si>
  <si>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</si>
  <si>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</si>
  <si>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</si>
  <si>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</si>
  <si>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</si>
  <si>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</si>
  <si>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</si>
  <si>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</si>
  <si>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</si>
  <si>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</si>
  <si>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</si>
  <si>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</si>
  <si>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</si>
  <si>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</si>
  <si>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</si>
  <si>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</si>
  <si>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</si>
  <si>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</si>
  <si>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</si>
  <si>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</si>
  <si>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</si>
  <si>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</si>
  <si>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</si>
  <si>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</si>
  <si>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</si>
  <si>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</si>
  <si>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</si>
  <si>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</si>
  <si>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</si>
  <si>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</si>
  <si>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</si>
  <si>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</si>
  <si>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</si>
  <si>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</si>
  <si>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</si>
  <si>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</si>
  <si>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</si>
  <si>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</si>
  <si>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</si>
  <si>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</si>
  <si>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</si>
  <si>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</si>
  <si>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</si>
  <si>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</si>
  <si>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</si>
  <si>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</si>
  <si>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</si>
  <si>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</si>
  <si>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</si>
  <si>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</si>
  <si>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</si>
  <si>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</si>
  <si>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</si>
  <si>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</si>
  <si>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</si>
  <si>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</si>
  <si>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</si>
  <si>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</si>
  <si>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</si>
  <si>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</si>
  <si>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</si>
  <si>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</si>
  <si>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</si>
  <si>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</si>
  <si>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</si>
  <si>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</si>
  <si>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</si>
  <si>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</si>
  <si>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</si>
  <si>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</si>
  <si>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</si>
  <si>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</si>
  <si>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</si>
  <si>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</si>
  <si>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</si>
  <si>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</si>
  <si>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</si>
  <si>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</si>
  <si>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</si>
  <si>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</si>
  <si>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</si>
  <si>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</si>
  <si>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</si>
  <si>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</si>
  <si>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</si>
  <si>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</si>
  <si>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</si>
  <si>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</si>
  <si>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</si>
  <si>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</si>
  <si>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</si>
  <si>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</si>
  <si>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</si>
  <si>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</si>
  <si>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</si>
  <si>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</si>
  <si>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</si>
  <si>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</si>
  <si>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</si>
  <si>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</si>
  <si>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</si>
  <si>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</si>
  <si>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</si>
  <si>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</si>
  <si>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</si>
  <si>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</si>
  <si>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</si>
  <si>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</si>
  <si>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</si>
  <si>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</si>
  <si>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</si>
  <si>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</si>
  <si>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</si>
  <si>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</si>
  <si>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</si>
  <si>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</si>
  <si>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</si>
  <si>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</si>
  <si>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</si>
  <si>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</si>
  <si>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</si>
  <si>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</si>
  <si>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</si>
  <si>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</si>
  <si>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</si>
  <si>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</si>
  <si>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</si>
  <si>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</si>
  <si>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</si>
  <si>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</si>
  <si>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</si>
  <si>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</si>
  <si>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</si>
  <si>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</si>
  <si>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</si>
  <si>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</si>
  <si>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</si>
  <si>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</si>
  <si>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</si>
  <si>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</si>
  <si>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</si>
  <si>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</si>
  <si>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</si>
  <si>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</si>
  <si>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</si>
  <si>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</si>
  <si>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</si>
  <si>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</si>
  <si>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</si>
  <si>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</si>
  <si>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</si>
  <si>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</si>
  <si>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</si>
  <si>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</si>
  <si>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</si>
  <si>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</si>
  <si>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</si>
  <si>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</si>
  <si>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</si>
  <si>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</si>
  <si>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</si>
  <si>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</si>
  <si>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</si>
  <si>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</si>
  <si>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</si>
  <si>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</si>
  <si>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</si>
  <si>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</si>
  <si>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</si>
  <si>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</si>
  <si>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</si>
  <si>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</si>
  <si>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</si>
  <si>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</si>
  <si>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</si>
  <si>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</si>
  <si>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</si>
  <si>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</si>
  <si>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</si>
  <si>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</si>
  <si>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</si>
  <si>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</si>
  <si>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</si>
  <si>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</si>
  <si>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</si>
  <si>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</si>
  <si>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</si>
  <si>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</si>
  <si>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</si>
  <si>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</si>
  <si>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</si>
  <si>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</si>
  <si>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</si>
  <si>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</si>
  <si>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</si>
  <si>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</si>
  <si>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</si>
  <si>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</si>
  <si>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</si>
  <si>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</si>
  <si>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</si>
  <si>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</si>
  <si>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</si>
  <si>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</si>
  <si>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</si>
  <si>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</si>
  <si>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</si>
  <si>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</si>
  <si>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</si>
  <si>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</si>
  <si>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</si>
  <si>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</si>
  <si>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</si>
  <si>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</si>
  <si>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</si>
  <si>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</si>
  <si>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</si>
  <si>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</si>
  <si>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</si>
  <si>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</si>
  <si>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</si>
  <si>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</si>
  <si>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</si>
  <si>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</si>
  <si>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</si>
  <si>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</si>
  <si>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</si>
  <si>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</si>
  <si>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</si>
  <si>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</si>
  <si>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</si>
  <si>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</si>
  <si>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</si>
  <si>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</si>
  <si>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</si>
  <si>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</si>
  <si>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</si>
  <si>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</si>
  <si>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</si>
  <si>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</si>
  <si>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</si>
  <si>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</si>
  <si>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</si>
  <si>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</si>
  <si>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</si>
  <si>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</si>
  <si>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</si>
  <si>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</si>
  <si>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</si>
  <si>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</si>
  <si>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</si>
  <si>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</si>
  <si>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</si>
  <si>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</si>
  <si>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</si>
  <si>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</si>
  <si>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</si>
  <si>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</si>
  <si>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</si>
  <si>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</si>
  <si>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</si>
  <si>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</si>
  <si>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</si>
  <si>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</si>
  <si>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</si>
  <si>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</si>
  <si>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</si>
  <si>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</si>
  <si>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</si>
  <si>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</si>
  <si>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</si>
  <si>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</si>
  <si>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</si>
  <si>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</si>
  <si>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</si>
  <si>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</si>
  <si>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</si>
  <si>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</si>
  <si>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</si>
  <si>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</si>
  <si>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</si>
  <si>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</si>
  <si>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</si>
  <si>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</si>
  <si>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</si>
  <si>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</si>
  <si>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</si>
  <si>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</si>
  <si>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</si>
  <si>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</si>
  <si>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</si>
  <si>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</si>
  <si>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</si>
  <si>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</si>
  <si>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</si>
  <si>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</si>
  <si>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</si>
  <si>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</si>
  <si>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</si>
  <si>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</si>
  <si>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</si>
  <si>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</si>
  <si>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</si>
  <si>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</si>
  <si>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</si>
  <si>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</si>
  <si>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</si>
  <si>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</si>
  <si>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</si>
  <si>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</si>
  <si>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</si>
  <si>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</si>
  <si>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</si>
  <si>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</si>
  <si>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</si>
  <si>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</si>
  <si>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</si>
  <si>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</si>
  <si>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</si>
  <si>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</si>
  <si>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</si>
  <si>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</si>
  <si>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</si>
  <si>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</si>
  <si>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</si>
  <si>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</si>
  <si>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</si>
  <si>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</si>
  <si>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</si>
  <si>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</si>
  <si>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</si>
  <si>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</si>
  <si>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</si>
  <si>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</si>
  <si>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</si>
  <si>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</si>
  <si>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</si>
  <si>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</si>
  <si>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</si>
  <si>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</si>
  <si>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</si>
  <si>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</si>
  <si>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</si>
  <si>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</si>
  <si>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</si>
  <si>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</si>
  <si>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</si>
  <si>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</si>
  <si>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</si>
  <si>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</si>
  <si>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</si>
  <si>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</si>
  <si>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</si>
  <si>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</si>
  <si>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</si>
  <si>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</si>
  <si>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</si>
  <si>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</si>
  <si>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</si>
  <si>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</si>
  <si>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</si>
  <si>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</si>
  <si>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</si>
  <si>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</si>
  <si>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</si>
  <si>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</si>
  <si>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</si>
  <si>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</si>
  <si>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</si>
  <si>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</si>
  <si>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</si>
  <si>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</si>
  <si>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</si>
  <si>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</si>
  <si>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</si>
  <si>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</si>
  <si>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</si>
  <si>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</si>
  <si>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</si>
  <si>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</si>
  <si>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</si>
  <si>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</si>
  <si>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</si>
  <si>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</si>
  <si>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</si>
  <si>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</si>
  <si>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</si>
  <si>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</si>
  <si>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</si>
  <si>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</si>
  <si>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</si>
  <si>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</si>
  <si>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</si>
  <si>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</si>
  <si>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</si>
  <si>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</si>
  <si>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</si>
  <si>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</si>
  <si>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</si>
  <si>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</si>
  <si>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</si>
  <si>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</si>
  <si>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</si>
  <si>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</si>
  <si>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</si>
  <si>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</si>
  <si>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</si>
  <si>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</si>
  <si>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</si>
  <si>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</si>
  <si>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</si>
  <si>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</si>
  <si>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</si>
  <si>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</si>
  <si>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</si>
  <si>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</si>
  <si>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</si>
  <si>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</si>
  <si>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</si>
  <si>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</si>
  <si>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</si>
  <si>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</si>
  <si>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</si>
  <si>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</si>
  <si>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</si>
  <si>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</si>
  <si>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</si>
  <si>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</si>
  <si>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</si>
  <si>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</si>
  <si>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</si>
  <si>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</si>
  <si>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</si>
  <si>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</si>
  <si>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</si>
  <si>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</si>
  <si>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</si>
  <si>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</si>
  <si>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</si>
  <si>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</si>
  <si>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</si>
  <si>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</si>
  <si>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</si>
  <si>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</si>
  <si>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</si>
  <si>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</si>
  <si>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</si>
  <si>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</si>
  <si>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</si>
  <si>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</si>
  <si>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</si>
  <si>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</si>
  <si>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</si>
  <si>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</si>
  <si>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</si>
  <si>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</si>
  <si>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</si>
  <si>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</si>
  <si>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</si>
  <si>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</si>
  <si>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</si>
  <si>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</si>
  <si>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</si>
  <si>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</si>
  <si>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</si>
  <si>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</si>
  <si>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</si>
  <si>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</si>
  <si>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</si>
  <si>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</si>
  <si>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</si>
  <si>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</si>
  <si>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</si>
  <si>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</si>
  <si>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</si>
  <si>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</si>
  <si>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</si>
  <si>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</si>
  <si>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</si>
  <si>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</si>
  <si>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</si>
  <si>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</si>
  <si>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</si>
  <si>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</si>
  <si>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</si>
  <si>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</si>
  <si>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</si>
  <si>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</si>
  <si>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</si>
  <si>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</si>
  <si>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</si>
  <si>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</si>
  <si>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</si>
  <si>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</si>
  <si>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</si>
  <si>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</si>
  <si>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</si>
  <si>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</si>
  <si>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</si>
  <si>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</si>
  <si>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</si>
  <si>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</si>
  <si>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</si>
  <si>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</si>
  <si>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</si>
  <si>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</si>
  <si>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</si>
  <si>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</si>
  <si>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</si>
  <si>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</si>
  <si>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</si>
  <si>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</si>
  <si>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</si>
  <si>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</si>
  <si>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</si>
  <si>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</si>
  <si>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</si>
  <si>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</si>
  <si>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</si>
  <si>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</si>
  <si>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</si>
  <si>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</si>
  <si>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</si>
  <si>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</si>
  <si>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</si>
  <si>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</si>
  <si>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</si>
  <si>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</si>
  <si>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</si>
  <si>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</si>
  <si>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</si>
  <si>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</si>
  <si>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</si>
  <si>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</si>
  <si>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</si>
  <si>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</si>
  <si>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</si>
  <si>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</si>
  <si>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</si>
  <si>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</si>
  <si>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</si>
  <si>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</si>
  <si>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</si>
  <si>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</si>
  <si>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</si>
  <si>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</si>
  <si>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</si>
  <si>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</si>
  <si>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</si>
  <si>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</si>
  <si>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</si>
  <si>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</si>
  <si>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</si>
  <si>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</si>
  <si>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</si>
  <si>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</si>
  <si>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</si>
  <si>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</si>
  <si>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</si>
  <si>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</si>
  <si>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</si>
  <si>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</si>
  <si>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</si>
  <si>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</si>
  <si>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</si>
  <si>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</si>
  <si>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</si>
  <si>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</si>
  <si>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</si>
  <si>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</si>
  <si>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</si>
  <si>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</si>
  <si>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</si>
  <si>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</si>
  <si>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</si>
  <si>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</si>
  <si>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</si>
  <si>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</si>
  <si>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</si>
  <si>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</si>
  <si>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</si>
  <si>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</si>
  <si>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</si>
  <si>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</si>
  <si>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</si>
  <si>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</si>
  <si>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</si>
  <si>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</si>
  <si>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</si>
  <si>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</si>
  <si>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</si>
  <si>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</si>
  <si>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</si>
  <si>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</si>
  <si>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</si>
  <si>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</si>
  <si>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</si>
  <si>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</si>
  <si>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</si>
  <si>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</si>
  <si>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</si>
  <si>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</si>
  <si>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</si>
  <si>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</si>
  <si>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</si>
  <si>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</si>
  <si>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</si>
  <si>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</si>
  <si>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</si>
  <si>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</si>
  <si>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</si>
  <si>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</si>
  <si>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</si>
  <si>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</si>
  <si>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</si>
  <si>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</si>
  <si>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</si>
  <si>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</si>
  <si>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</si>
  <si>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</si>
  <si>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</si>
  <si>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</si>
  <si>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</si>
  <si>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</si>
  <si>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</si>
  <si>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</si>
  <si>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</si>
  <si>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</si>
  <si>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</si>
  <si>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</si>
  <si>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</si>
  <si>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</si>
  <si>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</si>
  <si>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</si>
  <si>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</si>
  <si>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</si>
  <si>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</si>
  <si>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</si>
  <si>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</si>
  <si>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</si>
  <si>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</si>
  <si>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</si>
  <si>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</si>
  <si>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</si>
  <si>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</si>
  <si>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</si>
  <si>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</si>
  <si>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</si>
  <si>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</si>
  <si>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</si>
  <si>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</si>
  <si>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</si>
  <si>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</si>
  <si>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</si>
  <si>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</si>
  <si>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</si>
  <si>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</si>
  <si>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</si>
  <si>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</si>
  <si>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</si>
  <si>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</si>
  <si>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</si>
  <si>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</si>
  <si>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</si>
  <si>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</si>
  <si>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</si>
  <si>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</si>
  <si>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</si>
  <si>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</si>
  <si>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</si>
  <si>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</si>
  <si>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</si>
  <si>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</si>
  <si>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</si>
  <si>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</si>
  <si>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</si>
  <si>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</si>
  <si>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</si>
  <si>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</si>
  <si>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</si>
  <si>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</si>
  <si>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</si>
  <si>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</si>
  <si>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</si>
  <si>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</si>
  <si>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</si>
  <si>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</si>
  <si>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</si>
  <si>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</si>
  <si>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</si>
  <si>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</si>
  <si>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</si>
  <si>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</si>
  <si>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</si>
  <si>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</si>
  <si>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</si>
  <si>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</si>
  <si>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</si>
  <si>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</si>
  <si>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</si>
  <si>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</si>
  <si>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</si>
  <si>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</si>
  <si>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</si>
  <si>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</si>
  <si>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</si>
  <si>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</si>
  <si>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</si>
  <si>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</si>
  <si>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</si>
  <si>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</si>
  <si>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</si>
  <si>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</si>
  <si>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</si>
  <si>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</si>
  <si>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</si>
  <si>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</si>
  <si>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</si>
  <si>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</si>
  <si>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</si>
  <si>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</si>
  <si>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</si>
  <si>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</si>
  <si>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</si>
  <si>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</si>
  <si>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</si>
  <si>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</si>
  <si>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</si>
  <si>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</si>
  <si>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</si>
  <si>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</si>
  <si>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</si>
  <si>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</si>
  <si>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</si>
  <si>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</si>
  <si>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</si>
  <si>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</si>
  <si>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</si>
  <si>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</si>
  <si>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</si>
  <si>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</si>
  <si>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</si>
  <si>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</si>
  <si>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</si>
  <si>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</si>
  <si>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</si>
  <si>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</si>
  <si>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</si>
  <si>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</si>
  <si>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</si>
  <si>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</si>
  <si>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</si>
  <si>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</si>
  <si>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</si>
  <si>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</si>
  <si>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</si>
  <si>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</si>
  <si>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</si>
  <si>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</si>
  <si>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</si>
  <si>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</si>
  <si>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</si>
  <si>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</si>
  <si>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</si>
  <si>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</si>
  <si>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</si>
  <si>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</si>
  <si>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</si>
  <si>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</si>
  <si>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</si>
  <si>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</si>
  <si>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</si>
  <si>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</si>
  <si>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</si>
  <si>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</si>
  <si>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</si>
  <si>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</si>
  <si>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</si>
  <si>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</si>
  <si>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</si>
  <si>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</si>
  <si>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</si>
  <si>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</si>
  <si>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</si>
  <si>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</si>
  <si>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</si>
  <si>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</si>
  <si>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</si>
  <si>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</si>
  <si>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</si>
  <si>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</si>
  <si>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</si>
  <si>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</si>
  <si>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</si>
  <si>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</si>
  <si>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</si>
  <si>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</si>
  <si>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</si>
  <si>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</si>
  <si>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</si>
  <si>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</si>
  <si>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</si>
  <si>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</si>
  <si>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</si>
  <si>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</si>
  <si>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</si>
  <si>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</si>
  <si>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</si>
  <si>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</si>
  <si>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</si>
  <si>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</si>
  <si>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</si>
  <si>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</si>
  <si>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</si>
  <si>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</si>
  <si>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</si>
  <si>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</si>
  <si>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</si>
  <si>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</si>
  <si>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</si>
  <si>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</si>
  <si>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</si>
  <si>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</si>
  <si>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</si>
  <si>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</si>
  <si>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</si>
  <si>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</si>
  <si>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</si>
  <si>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</si>
  <si>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</si>
  <si>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</si>
  <si>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</si>
  <si>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</si>
  <si>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</si>
  <si>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</si>
  <si>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</si>
  <si>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</si>
  <si>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</si>
  <si>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</si>
  <si>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</si>
  <si>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</si>
  <si>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</si>
  <si>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</si>
  <si>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</si>
  <si>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</si>
  <si>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</si>
  <si>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</si>
  <si>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</si>
  <si>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</si>
  <si>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</si>
  <si>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</si>
  <si>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</si>
  <si>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</si>
  <si>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</si>
  <si>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</si>
  <si>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</si>
  <si>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</si>
  <si>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</si>
  <si>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</si>
  <si>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</si>
  <si>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</si>
  <si>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</si>
  <si>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</si>
  <si>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</si>
  <si>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</si>
  <si>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</si>
  <si>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</si>
  <si>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</si>
  <si>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</si>
  <si>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</si>
  <si>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</si>
  <si>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</si>
  <si>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</si>
  <si>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</si>
  <si>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</si>
  <si>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</si>
  <si>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</si>
  <si>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</si>
  <si>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</si>
  <si>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</si>
  <si>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</si>
  <si>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</si>
  <si>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</si>
  <si>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</si>
  <si>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</si>
  <si>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</si>
  <si>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</si>
  <si>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</si>
  <si>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</si>
  <si>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</si>
  <si>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</si>
  <si>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</si>
  <si>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</si>
  <si>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</si>
  <si>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</si>
  <si>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</si>
  <si>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</si>
  <si>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</si>
  <si>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</si>
  <si>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</si>
  <si>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</si>
  <si>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</si>
  <si>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</si>
  <si>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</si>
  <si>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</si>
  <si>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</si>
  <si>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</si>
  <si>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</si>
  <si>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</si>
  <si>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</si>
  <si>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</si>
  <si>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</si>
  <si>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</si>
  <si>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</si>
  <si>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</si>
  <si>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</si>
  <si>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</si>
  <si>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</si>
  <si>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</si>
  <si>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</si>
  <si>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</si>
  <si>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</si>
  <si>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</si>
  <si>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</si>
  <si>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</si>
  <si>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</si>
  <si>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</si>
  <si>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</si>
  <si>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</si>
  <si>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</si>
  <si>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</si>
  <si>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</si>
  <si>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</si>
  <si>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</si>
  <si>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</si>
  <si>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</si>
  <si>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</si>
  <si>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</si>
  <si>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</si>
  <si>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</si>
  <si>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</si>
  <si>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</si>
  <si>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</si>
  <si>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</si>
  <si>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</si>
  <si>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</si>
  <si>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</si>
  <si>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</si>
  <si>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</si>
  <si>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</si>
  <si>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</si>
  <si>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</si>
  <si>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</si>
  <si>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</si>
  <si>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</si>
  <si>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</si>
  <si>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</si>
  <si>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</si>
  <si>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</si>
  <si>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</si>
  <si>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</si>
  <si>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</si>
  <si>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</si>
  <si>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</si>
  <si>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</si>
  <si>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</si>
  <si>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</si>
  <si>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</si>
  <si>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</si>
  <si>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</si>
  <si>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</si>
  <si>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</si>
  <si>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</si>
  <si>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</si>
  <si>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</si>
  <si>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</si>
  <si>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</si>
  <si>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</si>
  <si>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</si>
  <si>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</si>
  <si>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</si>
  <si>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</si>
  <si>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</si>
  <si>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</si>
  <si>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</si>
  <si>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</si>
  <si>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</si>
  <si>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</si>
  <si>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</si>
  <si>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</si>
  <si>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</si>
  <si>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</si>
  <si>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</si>
  <si>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</si>
  <si>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</si>
  <si>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</si>
  <si>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</si>
  <si>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</si>
  <si>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</si>
  <si>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</si>
  <si>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</si>
  <si>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</si>
  <si>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</si>
  <si>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</si>
  <si>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</si>
  <si>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</si>
  <si>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</si>
  <si>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</si>
  <si>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</si>
  <si>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</si>
  <si>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</si>
  <si>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</si>
  <si>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</si>
  <si>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</si>
  <si>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</si>
  <si>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</si>
  <si>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</si>
  <si>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</si>
  <si>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</si>
  <si>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</si>
  <si>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</si>
  <si>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</si>
  <si>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</si>
  <si>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</si>
  <si>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</si>
  <si>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</si>
  <si>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</si>
  <si>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</si>
  <si>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</si>
  <si>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</si>
  <si>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</si>
  <si>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</si>
  <si>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</si>
  <si>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</si>
  <si>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</si>
  <si>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</si>
  <si>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</si>
  <si>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</si>
  <si>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</si>
  <si>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</si>
  <si>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</si>
  <si>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</si>
  <si>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</si>
  <si>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</si>
  <si>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</si>
  <si>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</si>
  <si>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</si>
  <si>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</si>
  <si>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</si>
  <si>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</si>
  <si>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</si>
  <si>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</si>
  <si>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</si>
  <si>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</si>
  <si>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</si>
  <si>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</si>
  <si>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</si>
  <si>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</si>
  <si>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</si>
  <si>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</si>
  <si>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</si>
  <si>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</si>
  <si>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</si>
  <si>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</si>
  <si>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</si>
  <si>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</si>
  <si>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</si>
  <si>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</si>
  <si>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</si>
  <si>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</si>
  <si>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</si>
  <si>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</si>
  <si>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</si>
  <si>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</si>
  <si>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</si>
  <si>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</si>
  <si>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</si>
  <si>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</si>
  <si>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</si>
  <si>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</si>
  <si>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</si>
  <si>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</si>
  <si>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</si>
  <si>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</si>
  <si>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</si>
  <si>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</si>
  <si>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</si>
  <si>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</si>
  <si>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</si>
  <si>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</si>
  <si>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</si>
  <si>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</si>
  <si>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</si>
  <si>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</si>
  <si>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</si>
  <si>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</si>
  <si>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</si>
  <si>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</si>
  <si>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</si>
  <si>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</si>
  <si>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</si>
  <si>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</si>
  <si>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</si>
  <si>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</si>
  <si>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</si>
  <si>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</si>
  <si>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</si>
  <si>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</si>
  <si>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</si>
  <si>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</si>
  <si>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</si>
  <si>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</si>
  <si>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</si>
  <si>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</si>
  <si>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</si>
  <si>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</si>
  <si>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</si>
  <si>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</si>
  <si>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</si>
  <si>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</si>
  <si>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</si>
  <si>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</si>
  <si>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</si>
  <si>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</si>
  <si>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</si>
  <si>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</si>
  <si>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</si>
  <si>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</si>
  <si>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</si>
  <si>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</si>
  <si>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</si>
  <si>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</si>
  <si>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</si>
  <si>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</si>
  <si>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</si>
  <si>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</si>
  <si>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</si>
  <si>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</si>
  <si>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</si>
  <si>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</si>
  <si>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</si>
  <si>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</si>
  <si>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</si>
  <si>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</si>
  <si>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</si>
  <si>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</si>
  <si>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</si>
  <si>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</si>
  <si>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</si>
  <si>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</si>
  <si>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</si>
  <si>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</si>
  <si>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</si>
  <si>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</si>
  <si>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</si>
  <si>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</si>
  <si>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</si>
  <si>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</si>
  <si>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</si>
  <si>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</si>
  <si>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</si>
  <si>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</si>
  <si>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</si>
  <si>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</si>
  <si>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</si>
  <si>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</si>
  <si>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</si>
  <si>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</si>
  <si>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</si>
  <si>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</si>
  <si>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</si>
  <si>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</si>
  <si>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</si>
  <si>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</si>
  <si>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</si>
  <si>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</si>
  <si>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</si>
  <si>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</si>
  <si>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</si>
  <si>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</si>
  <si>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</si>
  <si>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</si>
  <si>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</si>
  <si>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</si>
  <si>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</si>
  <si>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</si>
  <si>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</si>
  <si>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</si>
  <si>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</si>
  <si>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</si>
  <si>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</si>
  <si>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</si>
  <si>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</si>
  <si>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</si>
  <si>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</si>
  <si>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</si>
  <si>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</si>
  <si>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</si>
  <si>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</si>
  <si>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</si>
  <si>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</si>
  <si>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</si>
  <si>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</si>
  <si>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</si>
  <si>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</si>
  <si>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</si>
  <si>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</si>
  <si>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</si>
  <si>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</si>
  <si>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</si>
  <si>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</si>
  <si>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</si>
  <si>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</si>
  <si>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</si>
  <si>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</si>
  <si>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</si>
  <si>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</si>
  <si>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</si>
  <si>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</si>
  <si>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</si>
  <si>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</si>
  <si>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</si>
  <si>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</si>
  <si>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</si>
  <si>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</si>
  <si>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</si>
  <si>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</si>
  <si>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</si>
  <si>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</si>
  <si>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</si>
  <si>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</si>
  <si>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</si>
  <si>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</si>
  <si>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</si>
  <si>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</si>
  <si>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</si>
  <si>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</si>
  <si>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</si>
  <si>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</si>
  <si>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</si>
  <si>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</si>
  <si>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</si>
  <si>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</si>
  <si>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</si>
  <si>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</si>
  <si>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</si>
  <si>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</si>
  <si>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</si>
  <si>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</si>
  <si>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</si>
  <si>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</si>
  <si>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</si>
  <si>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</si>
  <si>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</si>
  <si>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</si>
  <si>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</si>
  <si>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</si>
  <si>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</si>
  <si>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</si>
  <si>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</si>
  <si>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</si>
  <si>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</si>
  <si>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</si>
  <si>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</si>
  <si>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</si>
  <si>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</si>
  <si>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</si>
  <si>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</si>
  <si>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</si>
  <si>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</si>
  <si>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</si>
  <si>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</si>
  <si>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</si>
  <si>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</si>
  <si>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</si>
  <si>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</si>
  <si>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</si>
  <si>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</si>
  <si>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</si>
  <si>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</si>
  <si>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</si>
  <si>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</si>
  <si>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</si>
  <si>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</si>
  <si>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</si>
  <si>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</si>
  <si>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</si>
  <si>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</si>
  <si>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</si>
  <si>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</si>
  <si>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</si>
  <si>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</si>
  <si>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</si>
  <si>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</si>
  <si>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</si>
  <si>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</si>
  <si>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</si>
  <si>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</si>
  <si>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</si>
  <si>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</si>
  <si>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</si>
  <si>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</si>
  <si>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</si>
  <si>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</si>
  <si>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</si>
  <si>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</si>
  <si>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</si>
  <si>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</si>
  <si>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</si>
  <si>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</si>
  <si>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</si>
  <si>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</si>
  <si>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</si>
  <si>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</si>
  <si>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</si>
  <si>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</si>
  <si>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</si>
  <si>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</si>
  <si>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</si>
  <si>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</si>
  <si>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</si>
  <si>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</si>
  <si>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</si>
  <si>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</si>
  <si>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</si>
  <si>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</si>
  <si>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</si>
  <si>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</si>
  <si>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</si>
  <si>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</si>
  <si>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</si>
  <si>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</si>
  <si>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</si>
  <si>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</si>
  <si>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</si>
  <si>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</si>
  <si>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</si>
  <si>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</si>
  <si>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</si>
  <si>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</si>
  <si>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</si>
  <si>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</si>
  <si>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</si>
  <si>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</si>
  <si>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</si>
  <si>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</si>
  <si>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</si>
  <si>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</si>
  <si>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</si>
  <si>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</si>
  <si>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</si>
  <si>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</si>
  <si>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</si>
  <si>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</si>
  <si>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</si>
  <si>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</si>
  <si>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</si>
  <si>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</si>
  <si>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</si>
  <si>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</si>
  <si>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</si>
  <si>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</si>
  <si>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</si>
  <si>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</si>
  <si>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</si>
  <si>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</si>
  <si>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</si>
  <si>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</si>
  <si>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</si>
  <si>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</si>
  <si>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</si>
  <si>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</si>
  <si>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</si>
  <si>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</si>
  <si>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</si>
  <si>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</si>
  <si>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</si>
  <si>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</si>
  <si>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</si>
  <si>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</si>
  <si>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</si>
  <si>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</si>
  <si>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</si>
  <si>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</si>
  <si>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</si>
  <si>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</si>
  <si>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</si>
  <si>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</si>
  <si>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</si>
  <si>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</si>
  <si>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</si>
  <si>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</si>
  <si>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</si>
  <si>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</si>
  <si>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</si>
  <si>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</si>
  <si>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</si>
  <si>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</si>
  <si>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</si>
  <si>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</si>
  <si>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</si>
  <si>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</si>
  <si>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</si>
  <si>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</si>
  <si>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</si>
  <si>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</si>
  <si>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</si>
  <si>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</si>
  <si>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</si>
  <si>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</si>
  <si>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</si>
  <si>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</si>
  <si>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</si>
  <si>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</si>
  <si>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</si>
  <si>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</si>
  <si>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</si>
  <si>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</si>
  <si>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</si>
  <si>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</si>
  <si>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</si>
  <si>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</si>
  <si>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</si>
  <si>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</si>
  <si>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</si>
  <si>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</si>
  <si>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</si>
  <si>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</si>
  <si>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</si>
  <si>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</si>
  <si>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</si>
  <si>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</si>
  <si>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</si>
  <si>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</si>
  <si>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</si>
  <si>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</si>
  <si>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</si>
  <si>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</si>
  <si>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</si>
  <si>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</si>
  <si>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</si>
  <si>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</si>
  <si>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</si>
  <si>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</si>
  <si>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</si>
  <si>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</si>
  <si>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</si>
  <si>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</si>
  <si>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</si>
  <si>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</si>
  <si>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</si>
  <si>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</si>
  <si>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</si>
  <si>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</si>
  <si>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</si>
  <si>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</si>
  <si>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</si>
  <si>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</si>
  <si>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</si>
  <si>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</si>
  <si>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</si>
  <si>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</si>
  <si>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</si>
  <si>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</si>
  <si>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</si>
  <si>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</si>
  <si>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</si>
  <si>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</si>
  <si>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</si>
  <si>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</si>
  <si>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</si>
  <si>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</si>
  <si>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</si>
  <si>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</si>
  <si>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</si>
  <si>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</si>
  <si>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</si>
  <si>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</si>
  <si>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</si>
  <si>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</si>
  <si>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</si>
  <si>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</si>
  <si>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</si>
  <si>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</si>
  <si>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</si>
  <si>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</si>
  <si>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</si>
  <si>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</si>
  <si>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</si>
  <si>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</si>
  <si>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</si>
  <si>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</si>
  <si>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</si>
  <si>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</si>
  <si>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</si>
  <si>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</si>
  <si>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</si>
  <si>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</si>
  <si>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</si>
  <si>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</si>
  <si>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</si>
  <si>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</si>
  <si>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</si>
  <si>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</si>
  <si>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</si>
  <si>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</si>
  <si>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</si>
  <si>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</si>
  <si>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</si>
  <si>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</si>
  <si>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</si>
  <si>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</si>
  <si>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</si>
  <si>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</si>
  <si>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</si>
  <si>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</si>
  <si>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</si>
  <si>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</si>
  <si>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</si>
  <si>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</si>
  <si>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</si>
  <si>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</si>
  <si>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</si>
  <si>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</si>
  <si>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</si>
  <si>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</si>
  <si>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</si>
  <si>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</si>
  <si>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</si>
  <si>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</si>
  <si>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</si>
  <si>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</si>
  <si>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</si>
  <si>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</si>
  <si>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</si>
  <si>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</si>
  <si>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</si>
  <si>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</si>
  <si>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</si>
  <si>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</si>
  <si>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</si>
  <si>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</si>
  <si>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</si>
  <si>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</si>
  <si>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</si>
  <si>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</si>
  <si>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</si>
  <si>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</si>
  <si>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</si>
  <si>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</si>
  <si>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</si>
  <si>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</si>
  <si>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</si>
  <si>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</si>
  <si>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</si>
  <si>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</si>
  <si>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</si>
  <si>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</si>
  <si>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</si>
  <si>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</si>
  <si>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</si>
  <si>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</si>
  <si>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</si>
  <si>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</si>
  <si>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</si>
  <si>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</si>
  <si>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</si>
  <si>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</si>
  <si>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</si>
  <si>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</si>
  <si>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</si>
  <si>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</si>
  <si>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</si>
  <si>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</si>
  <si>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</si>
  <si>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</si>
  <si>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</si>
  <si>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</si>
  <si>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</si>
  <si>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</si>
  <si>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</si>
  <si>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</si>
  <si>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</si>
  <si>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</si>
  <si>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</si>
  <si>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</si>
  <si>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</si>
  <si>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</si>
  <si>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</si>
  <si>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</si>
  <si>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</si>
  <si>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</si>
  <si>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</si>
  <si>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</si>
  <si>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</si>
  <si>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</si>
  <si>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</si>
  <si>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</si>
  <si>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</si>
  <si>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</si>
  <si>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</si>
  <si>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</si>
  <si>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</si>
  <si>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</si>
  <si>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</si>
  <si>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</si>
  <si>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</si>
  <si>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</si>
  <si>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</si>
  <si>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</si>
  <si>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</si>
  <si>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</si>
  <si>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</si>
  <si>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</si>
  <si>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</si>
  <si>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</si>
  <si>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</si>
  <si>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</si>
  <si>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</si>
  <si>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</si>
  <si>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</si>
  <si>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</si>
  <si>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</si>
  <si>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</si>
  <si>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</si>
  <si>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</si>
  <si>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</si>
  <si>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</si>
  <si>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</si>
  <si>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</si>
  <si>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</si>
  <si>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</si>
  <si>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</si>
  <si>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</si>
  <si>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</si>
  <si>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</si>
  <si>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</si>
  <si>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</si>
  <si>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</si>
  <si>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</si>
  <si>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</si>
  <si>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</si>
  <si>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</si>
  <si>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</si>
  <si>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</si>
  <si>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</si>
  <si>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</si>
  <si>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</si>
  <si>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</si>
  <si>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</si>
  <si>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</si>
  <si>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</si>
  <si>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</si>
  <si>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</si>
  <si>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</si>
  <si>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</si>
  <si>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</si>
  <si>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</si>
  <si>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</si>
  <si>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</si>
  <si>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</si>
  <si>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</si>
  <si>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</si>
  <si>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</si>
  <si>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</si>
  <si>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</si>
  <si>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</si>
  <si>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</si>
  <si>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</si>
  <si>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</si>
  <si>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</si>
  <si>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</si>
  <si>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</si>
  <si>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</si>
  <si>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</si>
  <si>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</si>
  <si>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</si>
  <si>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</si>
  <si>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</si>
  <si>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</si>
  <si>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</si>
  <si>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</si>
  <si>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</si>
  <si>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</si>
  <si>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</si>
  <si>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</si>
  <si>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</si>
  <si>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</si>
  <si>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</si>
  <si>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</si>
  <si>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</si>
  <si>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</si>
  <si>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</si>
  <si>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</si>
  <si>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</si>
  <si>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</si>
  <si>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</si>
  <si>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</si>
  <si>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</si>
  <si>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</si>
  <si>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</si>
  <si>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</si>
  <si>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</si>
  <si>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</si>
  <si>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</si>
  <si>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</si>
  <si>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</si>
  <si>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</si>
  <si>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</si>
  <si>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</si>
  <si>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</si>
  <si>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</si>
  <si>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</si>
  <si>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</si>
  <si>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</si>
  <si>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</si>
  <si>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</si>
  <si>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</si>
  <si>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</si>
  <si>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</si>
  <si>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</si>
  <si>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</si>
  <si>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</si>
  <si>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</si>
  <si>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</si>
  <si>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</si>
  <si>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</si>
  <si>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</si>
  <si>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</si>
  <si>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</si>
  <si>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</si>
  <si>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</si>
  <si>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</si>
  <si>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</si>
  <si>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</si>
  <si>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</si>
  <si>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</si>
  <si>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</si>
  <si>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</si>
  <si>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</si>
  <si>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</si>
  <si>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</si>
  <si>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</si>
  <si>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</si>
  <si>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</si>
  <si>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</si>
  <si>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</si>
  <si>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</si>
  <si>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</si>
  <si>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</si>
  <si>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</si>
  <si>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</si>
  <si>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</si>
  <si>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</si>
  <si>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</si>
  <si>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</si>
  <si>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</si>
  <si>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</si>
  <si>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</si>
  <si>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</si>
  <si>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</si>
  <si>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</si>
  <si>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</si>
  <si>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</si>
  <si>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</si>
  <si>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</si>
  <si>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</si>
  <si>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</si>
  <si>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</si>
  <si>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</si>
  <si>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</si>
  <si>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</si>
  <si>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</si>
  <si>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</si>
  <si>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</si>
  <si>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</si>
  <si>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</si>
  <si>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</si>
  <si>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</si>
  <si>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</si>
  <si>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</si>
  <si>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</si>
  <si>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</si>
  <si>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</si>
  <si>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</si>
  <si>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</si>
  <si>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</si>
  <si>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</si>
  <si>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</si>
  <si>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</si>
  <si>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</si>
  <si>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</si>
  <si>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</si>
  <si>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</si>
  <si>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</si>
  <si>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</si>
  <si>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</si>
  <si>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</si>
  <si>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</si>
  <si>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</si>
  <si>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</si>
  <si>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</si>
  <si>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</si>
  <si>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</si>
  <si>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</si>
  <si>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</si>
  <si>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</si>
  <si>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</si>
  <si>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</si>
  <si>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</si>
  <si>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</si>
  <si>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</si>
  <si>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</si>
  <si>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</si>
  <si>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</si>
  <si>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</si>
  <si>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</si>
  <si>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</si>
  <si>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</si>
  <si>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</si>
  <si>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</si>
  <si>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</si>
  <si>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</si>
  <si>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</si>
  <si>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</si>
  <si>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</si>
  <si>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</si>
  <si>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</si>
  <si>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</si>
  <si>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</si>
  <si>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</si>
  <si>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</si>
  <si>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</si>
  <si>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</si>
  <si>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</si>
  <si>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</si>
  <si>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</si>
  <si>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</si>
  <si>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</si>
  <si>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</si>
  <si>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</si>
  <si>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</si>
  <si>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</si>
  <si>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</si>
  <si>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</si>
  <si>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</si>
  <si>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</si>
  <si>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</si>
  <si>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</si>
  <si>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</si>
  <si>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</si>
  <si>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</si>
  <si>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</si>
  <si>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</si>
  <si>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</si>
  <si>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</si>
  <si>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</si>
  <si>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</si>
  <si>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</si>
  <si>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</si>
  <si>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</si>
  <si>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</si>
  <si>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</si>
  <si>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</si>
  <si>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</si>
  <si>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</si>
  <si>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</si>
  <si>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</si>
  <si>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</si>
  <si>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</si>
  <si>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</si>
  <si>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</si>
  <si>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</si>
  <si>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</si>
  <si>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</si>
  <si>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</si>
  <si>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</si>
  <si>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</si>
  <si>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</si>
  <si>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</si>
  <si>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</si>
  <si>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</si>
  <si>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</si>
  <si>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</si>
  <si>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</si>
  <si>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</si>
  <si>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</si>
  <si>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</si>
  <si>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</si>
  <si>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</si>
  <si>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</si>
  <si>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</si>
  <si>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</si>
  <si>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</si>
  <si>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</si>
  <si>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</si>
  <si>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</si>
  <si>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</si>
  <si>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</si>
  <si>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</si>
  <si>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</si>
  <si>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</si>
  <si>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</si>
  <si>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</si>
  <si>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</si>
  <si>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</si>
  <si>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</si>
  <si>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</si>
  <si>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</si>
  <si>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</si>
  <si>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</si>
  <si>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</si>
  <si>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</si>
  <si>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</si>
  <si>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</si>
  <si>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</si>
  <si>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</si>
  <si>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</si>
  <si>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</si>
  <si>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</si>
  <si>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</si>
  <si>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</si>
  <si>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</si>
  <si>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</si>
  <si>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</si>
  <si>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</si>
  <si>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</si>
  <si>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</si>
  <si>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</si>
  <si>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</si>
  <si>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</si>
  <si>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</si>
  <si>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</si>
  <si>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</si>
  <si>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</si>
  <si>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</si>
  <si>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</si>
  <si>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</si>
  <si>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</si>
  <si>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</si>
  <si>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</si>
  <si>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</si>
  <si>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</si>
  <si>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</si>
  <si>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</si>
  <si>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</si>
  <si>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</si>
  <si>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</si>
  <si>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</si>
  <si>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</si>
  <si>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</si>
  <si>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</si>
  <si>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</si>
  <si>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</si>
  <si>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</si>
  <si>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</si>
  <si>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</si>
  <si>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</si>
  <si>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</si>
  <si>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</si>
  <si>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</si>
  <si>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</si>
  <si>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</si>
  <si>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</si>
  <si>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</si>
  <si>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</si>
  <si>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</si>
  <si>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</si>
  <si>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</si>
  <si>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</si>
  <si>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</si>
  <si>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</si>
  <si>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</si>
  <si>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</si>
  <si>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</si>
  <si>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</si>
  <si>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</si>
  <si>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</si>
  <si>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</si>
  <si>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</si>
  <si>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</si>
  <si>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</si>
  <si>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</si>
  <si>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</si>
  <si>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</si>
  <si>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</si>
  <si>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</si>
  <si>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</si>
  <si>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</si>
  <si>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</si>
  <si>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</si>
  <si>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</si>
  <si>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</si>
  <si>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</si>
  <si>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</si>
  <si>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</si>
  <si>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</si>
  <si>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</si>
  <si>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</si>
  <si>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</si>
  <si>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</si>
  <si>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</si>
  <si>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</si>
  <si>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</si>
  <si>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</si>
  <si>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</si>
  <si>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</si>
  <si>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</si>
  <si>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</si>
  <si>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</si>
  <si>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</si>
  <si>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</si>
  <si>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</si>
  <si>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</si>
  <si>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</si>
  <si>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</si>
  <si>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</si>
  <si>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</si>
  <si>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</si>
  <si>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</si>
  <si>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</si>
  <si>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</si>
  <si>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</si>
  <si>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</si>
  <si>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</si>
  <si>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</si>
  <si>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</si>
  <si>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</si>
  <si>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</si>
  <si>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</si>
  <si>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</si>
  <si>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</si>
  <si>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</si>
  <si>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</si>
  <si>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</si>
  <si>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</si>
  <si>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</si>
  <si>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</si>
  <si>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</si>
  <si>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</si>
  <si>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</si>
  <si>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</si>
  <si>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</si>
  <si>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</si>
  <si>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</si>
  <si>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</si>
  <si>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</si>
  <si>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</si>
  <si>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</si>
  <si>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</si>
  <si>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</si>
  <si>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</si>
  <si>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</si>
  <si>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</si>
  <si>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</si>
  <si>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</si>
  <si>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</si>
  <si>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</si>
  <si>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</si>
  <si>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</si>
  <si>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</si>
  <si>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</si>
  <si>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</si>
  <si>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</si>
  <si>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</si>
  <si>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</si>
  <si>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</si>
  <si>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</si>
  <si>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</si>
  <si>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</si>
  <si>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</si>
  <si>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</si>
  <si>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</si>
  <si>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</si>
  <si>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</si>
  <si>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</si>
  <si>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</si>
  <si>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</si>
  <si>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</si>
  <si>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</si>
  <si>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</si>
  <si>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</si>
  <si>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</si>
  <si>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</si>
  <si>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</si>
  <si>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</si>
  <si>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</si>
  <si>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</si>
  <si>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</si>
  <si>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</si>
  <si>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</si>
  <si>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</si>
  <si>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</si>
  <si>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</si>
  <si>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</si>
  <si>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</si>
  <si>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</si>
  <si>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</si>
  <si>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</si>
  <si>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</si>
  <si>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</si>
  <si>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</si>
  <si>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</si>
  <si>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</si>
  <si>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</si>
  <si>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</si>
  <si>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</si>
  <si>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</si>
  <si>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</si>
  <si>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</si>
  <si>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</si>
  <si>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</si>
  <si>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</si>
  <si>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</si>
  <si>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</si>
  <si>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</si>
  <si>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</si>
  <si>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</si>
  <si>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</si>
  <si>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</si>
  <si>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</si>
  <si>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</si>
  <si>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</si>
  <si>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</si>
  <si>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</si>
  <si>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</si>
  <si>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</si>
  <si>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</si>
  <si>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</si>
  <si>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</si>
  <si>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</si>
  <si>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</si>
  <si>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</si>
  <si>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</si>
  <si>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</si>
  <si>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</si>
  <si>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</si>
  <si>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</si>
  <si>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</si>
  <si>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</si>
  <si>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</si>
  <si>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</si>
  <si>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</si>
  <si>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</si>
  <si>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</si>
  <si>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</si>
  <si>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</si>
  <si>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</si>
  <si>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</si>
  <si>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</si>
  <si>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</si>
  <si>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</si>
  <si>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</si>
  <si>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</si>
  <si>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</si>
  <si>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</si>
  <si>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</si>
  <si>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</si>
  <si>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</si>
  <si>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</si>
  <si>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</si>
  <si>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</si>
  <si>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</si>
  <si>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</si>
  <si>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</si>
  <si>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</si>
  <si>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</si>
  <si>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</si>
  <si>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</si>
  <si>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</si>
  <si>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</si>
  <si>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</si>
  <si>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</si>
  <si>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</si>
  <si>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</si>
  <si>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</si>
  <si>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</si>
  <si>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</si>
  <si>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</si>
  <si>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</si>
  <si>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</si>
  <si>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</si>
  <si>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</si>
  <si>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</si>
  <si>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</si>
  <si>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</si>
  <si>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</si>
  <si>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</si>
  <si>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</si>
  <si>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</si>
  <si>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</si>
  <si>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</si>
  <si>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</si>
  <si>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</si>
  <si>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</si>
  <si>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</si>
  <si>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</si>
  <si>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</si>
  <si>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</si>
  <si>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</si>
  <si>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</si>
  <si>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</si>
  <si>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</si>
  <si>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</si>
  <si>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</si>
  <si>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</si>
  <si>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</si>
  <si>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</si>
  <si>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</si>
  <si>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</si>
  <si>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</si>
  <si>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</si>
  <si>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</si>
  <si>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</si>
  <si>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</si>
  <si>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</si>
  <si>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</si>
  <si>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</si>
  <si>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</si>
  <si>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</si>
  <si>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</si>
  <si>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</si>
  <si>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</si>
  <si>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</si>
  <si>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</si>
  <si>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</si>
  <si>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</si>
  <si>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</si>
  <si>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</si>
  <si>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</si>
  <si>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</si>
  <si>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</si>
  <si>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</si>
  <si>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</si>
  <si>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</si>
  <si>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</si>
  <si>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</si>
  <si>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</si>
  <si>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</si>
  <si>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</si>
  <si>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</si>
  <si>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</si>
  <si>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</si>
  <si>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</si>
  <si>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</si>
  <si>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</si>
  <si>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</si>
  <si>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</si>
  <si>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</si>
  <si>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</si>
  <si>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</si>
  <si>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</si>
  <si>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</si>
  <si>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</si>
  <si>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</si>
  <si>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</si>
  <si>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</si>
  <si>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</si>
  <si>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</si>
  <si>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</si>
  <si>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</si>
  <si>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</si>
  <si>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</si>
  <si>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</si>
  <si>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</si>
  <si>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</si>
  <si>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</si>
  <si>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</si>
  <si>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</si>
  <si>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</si>
  <si>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</si>
  <si>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</si>
  <si>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</si>
  <si>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</si>
  <si>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</si>
  <si>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</si>
  <si>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</si>
  <si>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</si>
  <si>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</si>
  <si>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</si>
  <si>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</si>
  <si>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</si>
  <si>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</si>
  <si>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</si>
  <si>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</si>
  <si>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</si>
  <si>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</si>
  <si>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</si>
  <si>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</si>
  <si>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</si>
  <si>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</si>
  <si>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</si>
  <si>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</si>
  <si>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</si>
  <si>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</si>
  <si>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</si>
  <si>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</si>
  <si>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</si>
  <si>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</si>
  <si>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</si>
  <si>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</si>
  <si>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</si>
  <si>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</si>
  <si>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</si>
  <si>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</si>
  <si>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</si>
  <si>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</si>
  <si>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</si>
  <si>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</si>
  <si>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</si>
  <si>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</si>
  <si>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</si>
  <si>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</si>
  <si>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</si>
  <si>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</si>
  <si>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</si>
  <si>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</si>
  <si>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</si>
  <si>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</si>
  <si>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</si>
  <si>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</si>
  <si>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</si>
  <si>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</si>
  <si>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</si>
  <si>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</si>
  <si>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</si>
  <si>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</si>
  <si>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</si>
  <si>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</si>
  <si>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</si>
  <si>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</si>
  <si>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</si>
  <si>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</si>
  <si>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</si>
  <si>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</si>
  <si>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</si>
  <si>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</si>
  <si>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</si>
  <si>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</si>
  <si>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</si>
  <si>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</si>
  <si>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</si>
  <si>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</si>
  <si>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</si>
  <si>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</si>
  <si>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</si>
  <si>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</si>
  <si>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</si>
  <si>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</si>
  <si>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</si>
  <si>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</si>
  <si>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</si>
  <si>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</si>
  <si>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</si>
  <si>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</si>
  <si>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</si>
  <si>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</si>
  <si>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</si>
  <si>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</si>
  <si>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</si>
  <si>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</si>
  <si>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</si>
  <si>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</si>
  <si>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</si>
  <si>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</si>
  <si>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</si>
  <si>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</si>
  <si>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</si>
  <si>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</si>
  <si>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</si>
  <si>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</si>
  <si>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</si>
  <si>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</si>
  <si>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</si>
  <si>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</si>
  <si>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</si>
  <si>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</si>
  <si>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</si>
  <si>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</si>
  <si>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</si>
  <si>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</si>
  <si>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</si>
  <si>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</si>
  <si>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</si>
  <si>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</si>
  <si>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</si>
  <si>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</si>
  <si>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</si>
  <si>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</si>
  <si>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</si>
  <si>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</si>
  <si>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</si>
  <si>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</si>
  <si>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</si>
  <si>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</si>
  <si>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</si>
  <si>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</si>
  <si>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</si>
  <si>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</si>
  <si>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</si>
  <si>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</si>
  <si>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</si>
  <si>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</si>
  <si>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</si>
  <si>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</si>
  <si>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</si>
  <si>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</si>
  <si>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</si>
  <si>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</si>
  <si>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</si>
  <si>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</si>
  <si>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</si>
  <si>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</si>
  <si>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</si>
  <si>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</si>
  <si>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</si>
  <si>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</si>
  <si>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</si>
  <si>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</si>
  <si>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</si>
  <si>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</si>
  <si>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</si>
  <si>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</si>
  <si>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</si>
  <si>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</si>
  <si>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</si>
  <si>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</si>
  <si>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</si>
  <si>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</si>
  <si>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</si>
  <si>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</si>
  <si>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</si>
  <si>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</si>
  <si>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</si>
  <si>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</si>
  <si>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</si>
  <si>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</si>
  <si>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</si>
  <si>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</si>
  <si>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</si>
  <si>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</si>
  <si>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</si>
  <si>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</si>
  <si>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</si>
  <si>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</si>
  <si>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</si>
  <si>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</si>
  <si>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</si>
  <si>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</si>
  <si>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</si>
  <si>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</si>
  <si>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</si>
  <si>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</si>
  <si>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</si>
  <si>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</si>
  <si>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</si>
  <si>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</si>
  <si>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</si>
  <si>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</si>
  <si>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</si>
  <si>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</si>
  <si>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</si>
  <si>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</si>
  <si>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</si>
  <si>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</si>
  <si>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</si>
  <si>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</si>
  <si>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</si>
  <si>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</si>
  <si>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</si>
  <si>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</si>
  <si>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</si>
  <si>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</si>
  <si>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</si>
  <si>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</si>
  <si>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</si>
  <si>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</si>
  <si>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</si>
  <si>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</si>
  <si>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</si>
  <si>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</si>
  <si>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</si>
  <si>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</si>
  <si>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</si>
  <si>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</si>
  <si>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</si>
  <si>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</si>
  <si>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</si>
  <si>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</si>
  <si>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</si>
  <si>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</si>
  <si>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</si>
  <si>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</si>
  <si>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</si>
  <si>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</si>
  <si>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</si>
  <si>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</si>
  <si>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</si>
  <si>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</si>
  <si>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</si>
  <si>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</si>
  <si>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</si>
  <si>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</si>
  <si>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</si>
  <si>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</si>
  <si>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</si>
  <si>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</si>
  <si>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</si>
  <si>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</si>
  <si>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</si>
  <si>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</si>
  <si>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</si>
  <si>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</si>
  <si>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</si>
  <si>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</si>
  <si>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</si>
  <si>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</si>
  <si>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</si>
  <si>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</si>
  <si>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</si>
  <si>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</si>
  <si>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</si>
  <si>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</si>
  <si>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</si>
  <si>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</si>
  <si>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</si>
  <si>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</si>
  <si>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</si>
  <si>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</si>
  <si>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</si>
  <si>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</si>
  <si>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</si>
  <si>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</si>
  <si>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</si>
  <si>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</si>
  <si>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</si>
  <si>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</si>
  <si>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</si>
  <si>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</si>
  <si>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</si>
  <si>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</si>
  <si>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</si>
  <si>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</si>
  <si>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</si>
  <si>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</si>
  <si>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</si>
  <si>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</si>
  <si>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</si>
  <si>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</si>
  <si>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</si>
  <si>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</si>
  <si>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</si>
  <si>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</si>
  <si>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</si>
  <si>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</si>
  <si>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</si>
  <si>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</si>
  <si>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</si>
  <si>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</si>
  <si>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</si>
  <si>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</si>
  <si>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</si>
  <si>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</si>
  <si>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</si>
  <si>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</si>
  <si>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</si>
  <si>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</si>
  <si>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</si>
  <si>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</si>
  <si>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</si>
  <si>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</si>
  <si>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</si>
  <si>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</si>
  <si>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</si>
  <si>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</si>
  <si>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</si>
  <si>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</si>
  <si>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</si>
  <si>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</si>
  <si>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</si>
  <si>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</si>
  <si>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</si>
  <si>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</si>
  <si>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</si>
  <si>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</si>
  <si>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</si>
  <si>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</si>
  <si>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</si>
  <si>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</si>
  <si>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</si>
  <si>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</si>
  <si>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</si>
  <si>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</si>
  <si>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</si>
  <si>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</si>
  <si>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</si>
  <si>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</si>
  <si>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</si>
  <si>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</si>
  <si>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</si>
  <si>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</si>
  <si>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</si>
  <si>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</si>
  <si>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</si>
  <si>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</si>
  <si>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</si>
  <si>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</si>
  <si>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</si>
  <si>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</si>
  <si>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</si>
  <si>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</si>
  <si>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</si>
  <si>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</si>
  <si>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</si>
  <si>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</si>
  <si>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</si>
  <si>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</si>
  <si>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</si>
  <si>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</si>
  <si>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</si>
  <si>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</si>
  <si>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</si>
  <si>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</si>
  <si>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</si>
  <si>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</si>
  <si>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</si>
  <si>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</si>
  <si>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</si>
  <si>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</si>
  <si>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</si>
  <si>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</si>
  <si>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</si>
  <si>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</si>
  <si>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</si>
  <si>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</si>
  <si>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</si>
  <si>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</si>
  <si>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</si>
  <si>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</si>
  <si>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</si>
  <si>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</si>
  <si>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</si>
  <si>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</si>
  <si>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</si>
  <si>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</si>
  <si>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</si>
  <si>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</si>
  <si>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</si>
  <si>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</si>
  <si>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</si>
  <si>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</si>
  <si>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</si>
  <si>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</si>
  <si>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</si>
  <si>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</si>
  <si>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</si>
  <si>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</si>
  <si>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</si>
  <si>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</si>
  <si>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</si>
  <si>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</si>
  <si>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</si>
  <si>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</si>
  <si>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</si>
  <si>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</si>
  <si>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</si>
  <si>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</si>
  <si>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</si>
  <si>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</si>
  <si>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</si>
  <si>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</si>
  <si>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</si>
  <si>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</si>
  <si>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</si>
  <si>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</si>
  <si>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</si>
  <si>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</si>
  <si>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</si>
  <si>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</si>
  <si>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</si>
  <si>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</si>
  <si>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</si>
  <si>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</si>
  <si>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</si>
  <si>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</si>
  <si>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</si>
  <si>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</si>
  <si>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</si>
  <si>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</si>
  <si>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</si>
  <si>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</si>
  <si>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</si>
  <si>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</si>
  <si>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</si>
  <si>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</si>
  <si>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</si>
  <si>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</si>
  <si>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</si>
  <si>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</si>
  <si>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</si>
  <si>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</si>
  <si>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</si>
  <si>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</si>
  <si>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</si>
  <si>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</si>
  <si>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</si>
  <si>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</si>
  <si>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</si>
  <si>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</si>
  <si>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</si>
  <si>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</si>
  <si>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</si>
  <si>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</si>
  <si>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</si>
  <si>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</si>
  <si>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</si>
  <si>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</si>
  <si>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</si>
  <si>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</si>
  <si>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</si>
  <si>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</si>
  <si>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</si>
  <si>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</si>
  <si>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</si>
  <si>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</si>
  <si>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</si>
  <si>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</si>
  <si>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</si>
  <si>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</si>
  <si>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</si>
  <si>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</si>
  <si>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</si>
  <si>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</si>
  <si>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</si>
  <si>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</si>
  <si>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</si>
  <si>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</si>
  <si>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</si>
  <si>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</si>
  <si>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</si>
  <si>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</si>
  <si>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</si>
  <si>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</si>
  <si>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</si>
  <si>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</si>
  <si>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</si>
  <si>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</si>
  <si>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</si>
  <si>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</si>
  <si>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</si>
  <si>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</si>
  <si>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</si>
  <si>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</si>
  <si>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</si>
  <si>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</si>
  <si>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</si>
  <si>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</si>
  <si>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</si>
  <si>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</si>
  <si>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</si>
  <si>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</si>
  <si>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</si>
  <si>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</si>
  <si>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</si>
  <si>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</si>
  <si>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</si>
  <si>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</si>
  <si>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</si>
  <si>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</si>
  <si>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</si>
  <si>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</si>
  <si>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</si>
  <si>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</si>
  <si>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</si>
  <si>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</si>
  <si>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</si>
  <si>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</si>
  <si>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</si>
  <si>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</si>
  <si>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</si>
  <si>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</si>
  <si>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</si>
  <si>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</si>
  <si>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</si>
  <si>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</si>
  <si>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</si>
  <si>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</si>
  <si>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</si>
  <si>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</si>
  <si>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</si>
  <si>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</si>
  <si>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</si>
  <si>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</si>
  <si>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</si>
  <si>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</si>
  <si>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</si>
  <si>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</si>
  <si>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</si>
  <si>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</si>
  <si>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</si>
  <si>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</si>
  <si>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</si>
  <si>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</si>
  <si>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</si>
  <si>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</si>
  <si>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</si>
  <si>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</si>
  <si>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</si>
  <si>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</si>
  <si>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</si>
  <si>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</si>
  <si>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</si>
  <si>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</si>
  <si>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</si>
  <si>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</si>
  <si>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</si>
  <si>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</si>
  <si>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</si>
  <si>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</si>
  <si>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</si>
  <si>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</si>
  <si>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</si>
  <si>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</si>
  <si>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</si>
  <si>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</si>
  <si>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</si>
  <si>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</si>
  <si>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</si>
  <si>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</si>
  <si>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</si>
  <si>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</si>
  <si>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</si>
  <si>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</si>
  <si>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</si>
  <si>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</si>
  <si>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</si>
  <si>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</si>
  <si>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</si>
  <si>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</si>
  <si>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</si>
  <si>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</si>
  <si>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</si>
  <si>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</si>
  <si>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</si>
  <si>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</si>
  <si>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</si>
  <si>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</si>
  <si>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</si>
  <si>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</si>
  <si>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</si>
  <si>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</si>
  <si>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</si>
  <si>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</si>
  <si>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</si>
  <si>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</si>
  <si>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</si>
  <si>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</si>
  <si>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</si>
  <si>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</si>
  <si>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</si>
  <si>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</si>
  <si>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</si>
  <si>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</si>
  <si>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</si>
  <si>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</si>
  <si>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</si>
  <si>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</si>
  <si>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</si>
  <si>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</si>
  <si>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</si>
  <si>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</si>
  <si>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</si>
  <si>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</si>
  <si>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</si>
  <si>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</si>
  <si>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</si>
  <si>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</si>
  <si>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</si>
  <si>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</si>
  <si>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</si>
  <si>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</si>
  <si>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</si>
  <si>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</si>
  <si>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</si>
  <si>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</si>
  <si>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</si>
  <si>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</si>
  <si>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</si>
  <si>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</si>
  <si>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</si>
  <si>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</si>
  <si>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</si>
  <si>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</si>
  <si>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</si>
  <si>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</si>
  <si>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</si>
  <si>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</si>
  <si>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</si>
  <si>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</si>
  <si>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</si>
  <si>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</si>
  <si>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</si>
  <si>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</si>
  <si>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</si>
  <si>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</si>
  <si>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</si>
  <si>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</si>
  <si>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</si>
  <si>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</si>
  <si>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</si>
  <si>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</si>
  <si>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</si>
  <si>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</si>
  <si>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</si>
  <si>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</si>
  <si>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</si>
  <si>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</si>
  <si>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</si>
  <si>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</si>
  <si>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</si>
  <si>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</si>
  <si>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</si>
  <si>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</si>
  <si>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</si>
  <si>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</si>
  <si>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</si>
  <si>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</si>
  <si>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</si>
  <si>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</si>
  <si>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</si>
  <si>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</si>
  <si>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</si>
  <si>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</si>
  <si>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</si>
  <si>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</si>
  <si>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</si>
  <si>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</si>
  <si>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</si>
  <si>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</si>
  <si>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</si>
  <si>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</si>
  <si>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</si>
  <si>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</si>
  <si>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</si>
  <si>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</si>
  <si>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</si>
  <si>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</si>
  <si>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</si>
  <si>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</si>
  <si>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</si>
  <si>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</si>
  <si>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</si>
  <si>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</si>
  <si>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</si>
  <si>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</si>
  <si>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</si>
  <si>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</si>
  <si>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</si>
  <si>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</si>
  <si>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</si>
  <si>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</si>
  <si>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</si>
  <si>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</si>
  <si>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</si>
  <si>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</si>
  <si>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</si>
  <si>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</si>
  <si>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</si>
  <si>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</si>
  <si>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</si>
  <si>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</si>
  <si>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</si>
  <si>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</si>
  <si>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</si>
  <si>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</si>
  <si>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</si>
  <si>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</si>
  <si>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</si>
  <si>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</si>
  <si>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</si>
  <si>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</si>
  <si>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</si>
  <si>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</si>
  <si>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</si>
  <si>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</si>
  <si>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</si>
  <si>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</si>
  <si>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</si>
  <si>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</si>
  <si>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</si>
  <si>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</si>
  <si>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</si>
  <si>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</si>
  <si>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</si>
  <si>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</si>
  <si>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</si>
  <si>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</si>
  <si>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</si>
  <si>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</si>
  <si>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</si>
  <si>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</si>
  <si>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</si>
  <si>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</si>
  <si>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</si>
  <si>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</si>
  <si>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</si>
  <si>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</si>
  <si>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</si>
  <si>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</si>
  <si>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</si>
  <si>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</si>
  <si>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</si>
  <si>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</si>
  <si>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</si>
  <si>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</si>
  <si>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</si>
  <si>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</si>
  <si>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</si>
  <si>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</si>
  <si>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</si>
  <si>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</si>
  <si>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</si>
  <si>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</si>
  <si>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</si>
  <si>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</si>
  <si>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</si>
  <si>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</si>
  <si>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</si>
  <si>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</si>
  <si>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</si>
  <si>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</si>
  <si>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</si>
  <si>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</si>
  <si>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</si>
  <si>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</si>
  <si>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</si>
  <si>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</si>
  <si>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</si>
  <si>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</si>
  <si>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</si>
  <si>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</si>
  <si>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</si>
  <si>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</si>
  <si>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</si>
  <si>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</si>
  <si>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</si>
  <si>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</si>
  <si>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</si>
  <si>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</si>
  <si>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</si>
  <si>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</si>
  <si>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</si>
  <si>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</si>
  <si>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</si>
  <si>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</si>
  <si>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</si>
  <si>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</si>
  <si>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</si>
  <si>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</si>
  <si>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</si>
  <si>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</si>
  <si>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</si>
  <si>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</si>
  <si>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</si>
  <si>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</si>
  <si>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</si>
  <si>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</si>
  <si>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</si>
  <si>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</si>
  <si>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</si>
  <si>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</si>
  <si>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</si>
  <si>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</si>
  <si>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</si>
  <si>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</si>
  <si>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</si>
  <si>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</si>
  <si>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</si>
  <si>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</si>
  <si>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</si>
  <si>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</si>
  <si>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</si>
  <si>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</si>
  <si>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</si>
  <si>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</si>
  <si>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</si>
  <si>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</si>
  <si>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</si>
  <si>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</si>
  <si>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</si>
  <si>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</si>
  <si>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</si>
  <si>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</si>
  <si>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</si>
  <si>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</si>
  <si>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</si>
  <si>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</si>
  <si>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</si>
  <si>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</si>
  <si>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</si>
  <si>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</si>
  <si>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</si>
  <si>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</si>
  <si>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</si>
  <si>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</si>
  <si>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</si>
  <si>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</si>
  <si>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</si>
  <si>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</si>
  <si>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</si>
  <si>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</si>
  <si>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</si>
  <si>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</si>
  <si>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</si>
  <si>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</si>
  <si>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</si>
  <si>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</si>
  <si>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</si>
  <si>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</si>
  <si>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</si>
  <si>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</si>
  <si>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</si>
  <si>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</si>
  <si>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</si>
  <si>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</si>
  <si>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</si>
  <si>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</si>
  <si>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</si>
  <si>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</si>
  <si>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</si>
  <si>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</si>
  <si>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</si>
  <si>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</si>
  <si>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</si>
  <si>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</si>
  <si>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</si>
  <si>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</si>
  <si>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</si>
  <si>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</si>
  <si>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</si>
  <si>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</si>
  <si>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</si>
  <si>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</si>
  <si>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</si>
  <si>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</si>
  <si>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</si>
  <si>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</si>
  <si>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</si>
  <si>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</si>
  <si>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</si>
  <si>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</si>
  <si>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</si>
  <si>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</si>
  <si>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</si>
  <si>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</si>
  <si>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</si>
  <si>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</si>
  <si>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</si>
  <si>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</si>
  <si>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</si>
  <si>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</si>
  <si>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</si>
  <si>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</si>
  <si>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</si>
  <si>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</si>
  <si>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</si>
  <si>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</si>
  <si>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</si>
  <si>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</si>
  <si>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</si>
  <si>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</si>
  <si>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</si>
  <si>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</si>
  <si>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</si>
  <si>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</si>
  <si>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</si>
  <si>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</si>
  <si>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</si>
  <si>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</si>
  <si>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</si>
  <si>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</si>
  <si>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</si>
  <si>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</si>
  <si>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</si>
  <si>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</si>
  <si>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</si>
  <si>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</si>
  <si>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</si>
  <si>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</si>
  <si>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</si>
  <si>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</si>
  <si>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</si>
  <si>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</si>
  <si>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</si>
  <si>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</si>
  <si>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</si>
  <si>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</si>
  <si>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</si>
  <si>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</si>
  <si>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</si>
  <si>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</si>
  <si>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</si>
  <si>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</si>
  <si>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</si>
  <si>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</si>
  <si>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</si>
  <si>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</si>
  <si>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</si>
  <si>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</si>
  <si>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</si>
  <si>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</si>
  <si>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</si>
  <si>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</si>
  <si>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</si>
  <si>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</si>
  <si>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</si>
  <si>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</si>
  <si>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</si>
  <si>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</si>
  <si>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</si>
  <si>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</si>
  <si>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</si>
  <si>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</si>
  <si>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</si>
  <si>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</si>
  <si>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</si>
  <si>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</si>
  <si>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</si>
  <si>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</si>
  <si>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</si>
  <si>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</si>
  <si>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</si>
  <si>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</si>
  <si>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</si>
  <si>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</si>
  <si>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</si>
  <si>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</si>
  <si>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</si>
  <si>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</si>
  <si>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</si>
  <si>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</si>
  <si>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</si>
  <si>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</si>
  <si>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</si>
  <si>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</si>
  <si>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</si>
  <si>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</si>
  <si>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</si>
  <si>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</si>
  <si>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</si>
  <si>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</si>
  <si>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</si>
  <si>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</si>
  <si>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</si>
  <si>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</si>
  <si>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</si>
  <si>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</si>
  <si>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</si>
  <si>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</si>
  <si>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</si>
  <si>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</si>
  <si>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</si>
  <si>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</si>
  <si>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</si>
  <si>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</si>
  <si>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</si>
  <si>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</si>
  <si>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</si>
  <si>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</si>
  <si>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</si>
  <si>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</si>
  <si>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</si>
  <si>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</si>
  <si>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</si>
  <si>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</si>
  <si>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</si>
  <si>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</si>
  <si>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</si>
  <si>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</si>
  <si>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</si>
  <si>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</si>
  <si>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</si>
  <si>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</si>
  <si>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</si>
  <si>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</si>
  <si>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</si>
  <si>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</si>
  <si>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</si>
  <si>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</si>
  <si>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</si>
  <si>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</si>
  <si>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</si>
  <si>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</si>
  <si>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</si>
  <si>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</si>
  <si>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</si>
  <si>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</si>
  <si>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</si>
  <si>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</si>
  <si>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</si>
  <si>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</si>
  <si>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</si>
  <si>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</si>
  <si>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</si>
  <si>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</si>
  <si>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</si>
  <si>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</si>
  <si>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</si>
  <si>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</si>
  <si>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</si>
  <si>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</si>
  <si>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</si>
  <si>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</si>
  <si>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</si>
  <si>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</si>
  <si>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</si>
  <si>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</si>
  <si>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</si>
  <si>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</si>
  <si>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</si>
  <si>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</si>
  <si>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</si>
  <si>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</si>
  <si>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</si>
  <si>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</si>
  <si>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</si>
  <si>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</si>
  <si>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</si>
  <si>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</si>
  <si>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</si>
  <si>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</si>
  <si>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</si>
  <si>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</si>
  <si>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</si>
  <si>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</si>
  <si>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</si>
  <si>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</si>
  <si>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</si>
  <si>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</si>
  <si>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</si>
  <si>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</si>
  <si>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</si>
  <si>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</si>
  <si>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</si>
  <si>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</si>
  <si>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</si>
  <si>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</si>
  <si>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</si>
  <si>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</si>
  <si>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</si>
  <si>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</si>
  <si>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</si>
  <si>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</si>
  <si>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</si>
  <si>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</si>
  <si>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</si>
  <si>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</si>
  <si>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</si>
  <si>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</si>
  <si>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</si>
  <si>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</si>
  <si>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</si>
  <si>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</si>
  <si>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</si>
  <si>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</si>
  <si>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</si>
  <si>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</si>
  <si>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</si>
  <si>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</si>
  <si>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</si>
  <si>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</si>
  <si>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</si>
  <si>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</si>
  <si>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</si>
  <si>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</si>
  <si>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</si>
  <si>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</si>
  <si>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</si>
  <si>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</si>
  <si>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</si>
  <si>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</si>
  <si>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</si>
  <si>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</si>
  <si>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</si>
  <si>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</si>
  <si>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</si>
  <si>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</si>
  <si>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</si>
  <si>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</si>
  <si>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</si>
  <si>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</si>
  <si>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</si>
  <si>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</si>
  <si>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</si>
  <si>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</si>
  <si>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</si>
  <si>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</si>
  <si>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</si>
  <si>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</si>
  <si>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</si>
  <si>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</si>
  <si>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</si>
  <si>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</si>
  <si>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</si>
  <si>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</si>
  <si>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</si>
  <si>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</si>
  <si>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</si>
  <si>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</si>
  <si>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</si>
  <si>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</si>
  <si>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</si>
  <si>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</si>
  <si>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</si>
  <si>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</si>
  <si>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</si>
  <si>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</si>
  <si>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</si>
  <si>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</si>
  <si>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</si>
  <si>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</si>
  <si>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</si>
  <si>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</si>
  <si>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</si>
  <si>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</si>
  <si>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</si>
  <si>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</si>
  <si>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</si>
  <si>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</si>
  <si>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</si>
  <si>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</si>
  <si>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</si>
  <si>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</si>
  <si>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</si>
  <si>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</si>
  <si>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</si>
  <si>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</si>
  <si>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</si>
  <si>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</si>
  <si>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</si>
  <si>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</si>
  <si>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</si>
  <si>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</si>
  <si>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</si>
  <si>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</si>
  <si>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</si>
  <si>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</si>
  <si>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</si>
  <si>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</si>
  <si>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</si>
  <si>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</si>
  <si>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</si>
  <si>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</si>
  <si>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</si>
  <si>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</si>
  <si>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</si>
  <si>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</si>
  <si>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</si>
  <si>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</si>
  <si>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</si>
  <si>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</si>
  <si>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</si>
  <si>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</si>
  <si>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</si>
  <si>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</si>
  <si>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</si>
  <si>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</si>
  <si>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</si>
  <si>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</si>
  <si>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</si>
  <si>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</si>
  <si>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</si>
  <si>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</si>
  <si>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</si>
  <si>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</si>
  <si>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</si>
  <si>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</si>
  <si>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</si>
  <si>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</si>
  <si>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</si>
  <si>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</si>
  <si>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</si>
  <si>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</si>
  <si>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</si>
  <si>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</si>
  <si>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</si>
  <si>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</si>
  <si>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</si>
  <si>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</si>
  <si>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</si>
  <si>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</si>
  <si>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</si>
  <si>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</si>
  <si>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</si>
  <si>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</si>
  <si>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</si>
  <si>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</si>
  <si>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</si>
  <si>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</si>
  <si>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</si>
  <si>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</si>
  <si>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</si>
  <si>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</si>
  <si>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</si>
  <si>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</si>
  <si>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</si>
  <si>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</si>
  <si>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</si>
  <si>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</si>
  <si>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</si>
  <si>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</si>
  <si>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</si>
  <si>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</si>
  <si>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</si>
  <si>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</si>
  <si>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</si>
  <si>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</si>
  <si>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</si>
  <si>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</si>
  <si>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</si>
  <si>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</si>
  <si>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</si>
  <si>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</si>
  <si>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</si>
  <si>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</si>
  <si>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</si>
  <si>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</si>
  <si>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</si>
  <si>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</si>
  <si>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</si>
  <si>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</si>
  <si>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</si>
  <si>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</si>
  <si>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</si>
  <si>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</si>
  <si>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</si>
  <si>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</si>
  <si>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</si>
  <si>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</si>
  <si>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</si>
  <si>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</si>
  <si>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</si>
  <si>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</si>
  <si>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</si>
  <si>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</si>
  <si>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</si>
  <si>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</si>
  <si>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</si>
  <si>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</si>
  <si>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</si>
  <si>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</si>
  <si>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</si>
  <si>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</si>
  <si>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</si>
  <si>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</si>
  <si>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</si>
  <si>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</si>
  <si>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</si>
  <si>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</si>
  <si>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</si>
  <si>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</si>
  <si>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</si>
  <si>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</si>
  <si>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</si>
  <si>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</si>
  <si>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</si>
  <si>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</si>
  <si>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</si>
  <si>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</si>
  <si>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</si>
  <si>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</si>
  <si>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</si>
  <si>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</si>
  <si>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</si>
  <si>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</si>
  <si>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</si>
  <si>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</si>
  <si>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</si>
  <si>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</si>
  <si>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</si>
  <si>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</si>
  <si>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</si>
  <si>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</si>
  <si>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</si>
  <si>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</si>
  <si>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</si>
  <si>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</si>
  <si>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</si>
  <si>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</si>
  <si>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</si>
  <si>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</si>
  <si>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</si>
  <si>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</si>
  <si>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</si>
  <si>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</si>
  <si>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</si>
  <si>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</si>
  <si>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</si>
  <si>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</si>
  <si>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</si>
  <si>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</si>
  <si>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</si>
  <si>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</si>
  <si>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</si>
  <si>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</si>
  <si>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</si>
  <si>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</si>
  <si>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</si>
  <si>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</si>
  <si>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</si>
  <si>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</si>
  <si>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</si>
  <si>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</si>
  <si>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</si>
  <si>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</si>
  <si>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</si>
  <si>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</si>
  <si>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</si>
  <si>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</si>
  <si>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</si>
  <si>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</si>
  <si>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</si>
  <si>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</si>
  <si>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</si>
  <si>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</si>
  <si>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</si>
  <si>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</si>
  <si>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</si>
  <si>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</si>
  <si>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</si>
  <si>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</si>
  <si>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</si>
  <si>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</si>
  <si>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</si>
  <si>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</si>
  <si>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</si>
  <si>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</si>
  <si>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</si>
  <si>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</si>
  <si>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</si>
  <si>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</si>
  <si>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</si>
  <si>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</si>
  <si>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</si>
  <si>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</si>
  <si>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</si>
  <si>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</si>
  <si>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</si>
  <si>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</si>
  <si>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</si>
  <si>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</si>
  <si>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</si>
  <si>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</si>
  <si>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</si>
  <si>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</si>
  <si>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</si>
  <si>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</si>
  <si>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</si>
  <si>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</si>
  <si>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</si>
  <si>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</si>
  <si>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</si>
  <si>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</si>
  <si>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</si>
  <si>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</si>
  <si>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</si>
  <si>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</si>
  <si>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</si>
  <si>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</si>
  <si>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</si>
  <si>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</si>
  <si>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</si>
  <si>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</si>
  <si>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</si>
  <si>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</si>
  <si>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</si>
  <si>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</si>
  <si>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</si>
  <si>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</si>
  <si>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</si>
  <si>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</si>
  <si>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</si>
  <si>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</si>
  <si>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</si>
  <si>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</si>
  <si>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</si>
  <si>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</si>
  <si>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</si>
  <si>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</si>
  <si>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</si>
  <si>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</si>
  <si>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</si>
  <si>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</si>
  <si>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</si>
  <si>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</si>
  <si>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</si>
  <si>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</si>
  <si>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</si>
  <si>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</si>
  <si>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</si>
  <si>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</si>
  <si>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</si>
  <si>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</si>
  <si>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</si>
  <si>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</si>
  <si>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</si>
  <si>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</si>
  <si>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</si>
  <si>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</si>
  <si>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</si>
  <si>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</si>
  <si>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</si>
  <si>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</si>
  <si>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</si>
  <si>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</si>
  <si>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</si>
  <si>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</si>
  <si>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</si>
  <si>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</si>
  <si>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</si>
  <si>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</si>
  <si>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</si>
  <si>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</si>
  <si>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</si>
  <si>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</si>
  <si>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</si>
  <si>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</si>
  <si>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</si>
  <si>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</si>
  <si>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</si>
  <si>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</si>
  <si>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</si>
  <si>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</si>
  <si>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</si>
  <si>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</si>
  <si>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</si>
  <si>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</si>
  <si>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</si>
  <si>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</si>
  <si>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</si>
  <si>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</si>
  <si>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</si>
  <si>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</si>
  <si>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</si>
  <si>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</si>
  <si>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</si>
  <si>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</si>
  <si>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</si>
  <si>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</si>
  <si>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</si>
  <si>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</si>
  <si>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</si>
  <si>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</si>
  <si>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</si>
  <si>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</si>
  <si>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</si>
  <si>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</si>
  <si>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</si>
  <si>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</si>
  <si>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</si>
  <si>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</si>
  <si>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</si>
  <si>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</si>
  <si>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</si>
  <si>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</si>
  <si>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</si>
  <si>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</si>
  <si>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</si>
  <si>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</si>
  <si>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</si>
  <si>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</si>
  <si>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</si>
  <si>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</si>
  <si>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</si>
  <si>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</si>
  <si>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</si>
  <si>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</si>
  <si>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</si>
  <si>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</si>
  <si>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</si>
  <si>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</si>
  <si>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</si>
  <si>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</si>
  <si>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</si>
  <si>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</si>
  <si>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</si>
  <si>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</si>
  <si>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</si>
  <si>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</si>
  <si>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</si>
  <si>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</si>
  <si>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</si>
  <si>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</si>
  <si>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</si>
  <si>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</si>
  <si>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</si>
  <si>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</si>
  <si>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</si>
  <si>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</si>
  <si>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</si>
  <si>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</si>
  <si>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</si>
  <si>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</si>
  <si>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</si>
  <si>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</si>
  <si>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</si>
  <si>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</si>
  <si>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</si>
  <si>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</si>
  <si>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</si>
  <si>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</si>
  <si>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</si>
  <si>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</si>
  <si>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</si>
  <si>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</si>
  <si>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</si>
  <si>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</si>
  <si>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</si>
  <si>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</si>
  <si>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</si>
  <si>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</si>
  <si>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</si>
  <si>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</si>
  <si>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</si>
  <si>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</si>
  <si>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</si>
  <si>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</si>
  <si>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</si>
  <si>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</si>
  <si>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</si>
  <si>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</si>
  <si>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</si>
  <si>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</si>
  <si>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</si>
  <si>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</si>
  <si>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</si>
  <si>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</si>
  <si>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</si>
  <si>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</si>
  <si>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</si>
  <si>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</si>
  <si>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</si>
  <si>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</si>
  <si>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</si>
  <si>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</si>
  <si>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</si>
  <si>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</si>
  <si>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</si>
  <si>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</si>
  <si>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</si>
  <si>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</si>
  <si>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</si>
  <si>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</si>
  <si>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</si>
  <si>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</si>
  <si>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</si>
  <si>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</si>
  <si>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</si>
  <si>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</si>
  <si>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</si>
  <si>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</si>
  <si>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</si>
  <si>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</si>
  <si>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</si>
  <si>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</si>
  <si>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</si>
  <si>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</si>
  <si>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</si>
  <si>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</si>
  <si>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</si>
  <si>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</si>
  <si>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</si>
  <si>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</si>
  <si>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</si>
  <si>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</si>
  <si>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</si>
  <si>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</si>
  <si>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</si>
  <si>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</si>
  <si>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</si>
  <si>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</si>
  <si>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</si>
  <si>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</si>
  <si>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</si>
  <si>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</si>
  <si>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</si>
  <si>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</si>
  <si>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</si>
  <si>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</si>
  <si>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</si>
  <si>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</si>
  <si>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</si>
  <si>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</si>
  <si>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</si>
  <si>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</si>
  <si>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</si>
  <si>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</si>
  <si>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</si>
  <si>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</si>
  <si>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</si>
  <si>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</si>
  <si>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</si>
  <si>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</si>
  <si>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</si>
  <si>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</si>
  <si>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</si>
  <si>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</si>
  <si>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</si>
  <si>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</si>
  <si>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</si>
  <si>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</si>
  <si>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</si>
  <si>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</si>
  <si>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</si>
  <si>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</si>
  <si>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</si>
  <si>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</si>
  <si>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</si>
  <si>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</si>
  <si>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</si>
  <si>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</si>
  <si>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</si>
  <si>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</si>
  <si>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</si>
  <si>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</si>
  <si>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</si>
  <si>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</si>
  <si>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</si>
  <si>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</si>
  <si>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</si>
  <si>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</si>
  <si>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</si>
  <si>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</si>
  <si>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</si>
  <si>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</si>
  <si>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</si>
  <si>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</si>
  <si>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</si>
  <si>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</si>
  <si>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</si>
  <si>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</si>
  <si>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</si>
  <si>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</si>
  <si>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</si>
  <si>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</si>
  <si>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</si>
  <si>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</si>
  <si>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</si>
  <si>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</si>
  <si>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</si>
  <si>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</si>
  <si>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</si>
  <si>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</si>
  <si>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</si>
  <si>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</si>
  <si>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</si>
  <si>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</si>
  <si>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</si>
  <si>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</si>
  <si>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</si>
  <si>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</si>
  <si>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</si>
  <si>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</si>
  <si>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</si>
  <si>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</si>
  <si>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</si>
  <si>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</si>
  <si>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</si>
  <si>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</si>
  <si>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</si>
  <si>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</si>
  <si>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</si>
  <si>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</si>
  <si>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</si>
  <si>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</si>
  <si>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</si>
  <si>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</si>
  <si>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</si>
  <si>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</si>
  <si>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</si>
  <si>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</si>
  <si>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</si>
  <si>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</si>
  <si>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</si>
  <si>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</si>
  <si>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</si>
  <si>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</si>
  <si>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</si>
  <si>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</si>
  <si>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</si>
  <si>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</si>
  <si>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</si>
  <si>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</si>
  <si>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</si>
  <si>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</si>
  <si>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</si>
  <si>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</si>
  <si>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</si>
  <si>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</si>
  <si>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</si>
  <si>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</si>
  <si>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</si>
  <si>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</si>
  <si>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</si>
  <si>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</si>
  <si>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</si>
  <si>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</si>
  <si>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</si>
  <si>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</si>
  <si>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</si>
  <si>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</si>
  <si>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</si>
  <si>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</si>
  <si>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</si>
  <si>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</si>
  <si>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</si>
  <si>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</si>
  <si>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</si>
  <si>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</si>
  <si>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</si>
  <si>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</si>
  <si>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</si>
  <si>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</si>
  <si>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</si>
  <si>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</si>
  <si>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</si>
  <si>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</si>
  <si>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</si>
  <si>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</si>
  <si>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</si>
  <si>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</si>
  <si>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</si>
  <si>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</si>
  <si>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</si>
  <si>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</si>
  <si>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</si>
  <si>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</si>
  <si>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</si>
  <si>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</si>
  <si>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</si>
  <si>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</si>
  <si>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</si>
  <si>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</si>
  <si>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</si>
  <si>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</si>
  <si>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</si>
  <si>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</si>
  <si>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</si>
  <si>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</si>
  <si>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</si>
  <si>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</si>
  <si>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</si>
  <si>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</si>
  <si>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</si>
  <si>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</si>
  <si>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</si>
  <si>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</si>
  <si>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</si>
  <si>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</si>
  <si>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</si>
  <si>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</si>
  <si>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</si>
  <si>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</si>
  <si>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</si>
  <si>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</si>
  <si>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</si>
  <si>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</si>
  <si>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</si>
  <si>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</si>
  <si>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</si>
  <si>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</si>
  <si>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</si>
  <si>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</si>
  <si>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</si>
  <si>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</si>
  <si>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</si>
  <si>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</si>
  <si>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</si>
  <si>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</si>
  <si>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</si>
  <si>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</si>
  <si>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</si>
  <si>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</si>
  <si>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</si>
  <si>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</si>
  <si>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</si>
  <si>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</si>
  <si>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</si>
  <si>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</si>
  <si>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</si>
  <si>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</si>
  <si>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</si>
  <si>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</si>
  <si>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</si>
  <si>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</si>
  <si>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</si>
  <si>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</si>
  <si>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</si>
  <si>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</si>
  <si>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</si>
  <si>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</si>
  <si>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</si>
  <si>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</si>
  <si>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</si>
  <si>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</si>
  <si>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</si>
  <si>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</si>
  <si>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</si>
  <si>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</si>
  <si>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</si>
  <si>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</si>
  <si>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</si>
  <si>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</si>
  <si>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</si>
  <si>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</si>
  <si>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</si>
  <si>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</si>
  <si>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</si>
  <si>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</si>
  <si>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</si>
  <si>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</si>
  <si>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</si>
  <si>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</si>
  <si>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</si>
  <si>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</si>
  <si>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</si>
  <si>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</si>
  <si>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</si>
  <si>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</si>
  <si>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</si>
  <si>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</si>
  <si>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</si>
  <si>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</si>
  <si>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</si>
  <si>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</si>
  <si>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</si>
  <si>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</si>
  <si>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</si>
  <si>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</si>
  <si>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</si>
  <si>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</si>
  <si>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</si>
  <si>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</si>
  <si>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</si>
  <si>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</si>
  <si>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</si>
  <si>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</si>
  <si>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</si>
  <si>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</si>
  <si>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</si>
  <si>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</si>
  <si>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</si>
  <si>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</si>
  <si>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</si>
  <si>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</si>
  <si>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</si>
  <si>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</si>
  <si>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</si>
  <si>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</si>
  <si>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</si>
  <si>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</si>
  <si>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</si>
  <si>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</si>
  <si>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</si>
  <si>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</si>
  <si>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</si>
  <si>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</si>
  <si>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</si>
  <si>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</si>
  <si>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</si>
  <si>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</si>
  <si>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</si>
  <si>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</si>
  <si>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</si>
  <si>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</si>
  <si>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</si>
  <si>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</si>
  <si>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</si>
  <si>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</si>
  <si>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</si>
  <si>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</si>
  <si>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</si>
  <si>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</si>
  <si>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</si>
  <si>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</si>
  <si>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</si>
  <si>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</si>
  <si>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</si>
  <si>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</si>
  <si>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</si>
  <si>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</si>
  <si>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</si>
  <si>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</si>
  <si>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</si>
  <si>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</si>
  <si>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</si>
  <si>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</si>
  <si>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</si>
  <si>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</si>
  <si>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</si>
  <si>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</si>
  <si>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</si>
  <si>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</si>
  <si>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</si>
  <si>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</si>
  <si>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</si>
  <si>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</si>
  <si>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</si>
  <si>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</si>
  <si>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</si>
  <si>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</si>
  <si>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</si>
  <si>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</si>
  <si>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</si>
  <si>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</si>
  <si>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</si>
  <si>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</si>
  <si>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</si>
  <si>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</si>
  <si>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</si>
  <si>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</si>
  <si>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</si>
  <si>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</si>
  <si>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</si>
  <si>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</si>
  <si>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</si>
  <si>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</si>
  <si>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</si>
  <si>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</si>
  <si>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</si>
  <si>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</si>
  <si>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</si>
  <si>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</si>
  <si>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</si>
  <si>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</si>
  <si>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</si>
  <si>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</si>
  <si>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</si>
  <si>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</si>
  <si>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</si>
  <si>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</si>
  <si>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</si>
  <si>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</si>
  <si>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</si>
  <si>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</si>
  <si>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</si>
  <si>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</si>
  <si>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</si>
  <si>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</si>
  <si>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</si>
  <si>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</si>
  <si>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</si>
  <si>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</si>
  <si>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</si>
  <si>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</si>
  <si>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</si>
  <si>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</si>
  <si>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</si>
  <si>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</si>
  <si>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</si>
  <si>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</si>
  <si>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</si>
  <si>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</si>
  <si>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</si>
  <si>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</si>
  <si>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</si>
  <si>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</si>
  <si>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</si>
  <si>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</si>
  <si>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</si>
  <si>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</si>
  <si>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</si>
  <si>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</si>
  <si>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</si>
  <si>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</si>
  <si>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</si>
  <si>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</si>
  <si>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</si>
  <si>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</si>
  <si>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</si>
  <si>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</si>
  <si>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</si>
  <si>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</si>
  <si>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</si>
  <si>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</si>
  <si>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</si>
  <si>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</si>
  <si>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</si>
  <si>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</si>
  <si>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</si>
  <si>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</si>
  <si>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</si>
  <si>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</si>
  <si>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</si>
  <si>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</si>
  <si>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</si>
  <si>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</si>
  <si>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</si>
  <si>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</si>
  <si>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</si>
  <si>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</si>
  <si>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</si>
  <si>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</si>
  <si>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</si>
  <si>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</si>
  <si>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</si>
  <si>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</si>
  <si>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</si>
  <si>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</si>
  <si>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</si>
  <si>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</si>
  <si>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</si>
  <si>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</si>
  <si>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</si>
  <si>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</si>
  <si>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</si>
  <si>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</si>
  <si>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</si>
  <si>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</si>
  <si>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</si>
  <si>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</si>
  <si>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</si>
  <si>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</si>
  <si>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</si>
  <si>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</si>
  <si>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</si>
  <si>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</si>
  <si>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</si>
  <si>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</si>
  <si>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</si>
  <si>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</si>
  <si>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</si>
  <si>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</si>
  <si>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</si>
  <si>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</si>
  <si>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</si>
  <si>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</si>
  <si>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</si>
  <si>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</si>
  <si>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</si>
  <si>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</si>
  <si>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</si>
  <si>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</si>
  <si>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</si>
  <si>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</si>
  <si>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</si>
  <si>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</si>
  <si>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</si>
  <si>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</si>
  <si>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</si>
  <si>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</si>
  <si>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</si>
  <si>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</si>
  <si>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</si>
  <si>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</si>
  <si>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</si>
  <si>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</si>
  <si>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</si>
  <si>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</si>
  <si>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</si>
  <si>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</si>
  <si>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</si>
  <si>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</si>
  <si>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</si>
  <si>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</si>
  <si>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</si>
  <si>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</si>
  <si>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</si>
  <si>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</si>
  <si>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</si>
  <si>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</si>
  <si>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</si>
  <si>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</si>
  <si>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</si>
  <si>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</si>
  <si>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</si>
  <si>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</si>
  <si>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</si>
  <si>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</si>
  <si>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</si>
  <si>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</si>
  <si>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</si>
  <si>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</si>
  <si>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</si>
  <si>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</si>
  <si>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</si>
  <si>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</si>
  <si>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</si>
  <si>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</si>
  <si>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</si>
  <si>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</si>
  <si>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</si>
  <si>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</si>
  <si>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</si>
  <si>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</si>
  <si>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</si>
  <si>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</si>
  <si>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</si>
  <si>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</si>
  <si>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</si>
  <si>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</si>
  <si>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</si>
  <si>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</si>
  <si>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</si>
  <si>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</si>
  <si>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</si>
  <si>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</si>
  <si>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</si>
  <si>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</si>
  <si>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</si>
  <si>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</si>
  <si>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</si>
  <si>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</si>
  <si>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</si>
  <si>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</si>
  <si>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</si>
  <si>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</si>
  <si>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</si>
  <si>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</si>
  <si>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</si>
  <si>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</si>
  <si>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</si>
  <si>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</si>
  <si>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</si>
  <si>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</si>
  <si>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</si>
  <si>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</si>
  <si>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</si>
  <si>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</si>
  <si>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</si>
  <si>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</si>
  <si>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</si>
  <si>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</si>
  <si>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</si>
  <si>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</si>
  <si>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</si>
  <si>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</si>
  <si>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</si>
  <si>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</si>
  <si>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</si>
  <si>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</si>
  <si>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</si>
  <si>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</si>
  <si>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</si>
  <si>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</si>
  <si>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</si>
  <si>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</si>
  <si>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</si>
  <si>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</si>
  <si>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</si>
  <si>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</si>
  <si>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</si>
  <si>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</si>
  <si>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</si>
  <si>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</si>
  <si>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</si>
  <si>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</si>
  <si>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</si>
  <si>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</si>
  <si>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</si>
  <si>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</si>
  <si>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</si>
  <si>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</si>
  <si>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</si>
  <si>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</si>
  <si>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</si>
  <si>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</si>
  <si>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</si>
  <si>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</si>
  <si>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</si>
  <si>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</si>
  <si>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</si>
  <si>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</si>
  <si>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</si>
  <si>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</si>
  <si>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</si>
  <si>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</si>
  <si>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</si>
  <si>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</si>
  <si>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</si>
  <si>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</si>
  <si>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</si>
  <si>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</si>
  <si>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</si>
  <si>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</si>
  <si>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</si>
  <si>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</si>
  <si>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</si>
  <si>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</si>
  <si>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</si>
  <si>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</si>
  <si>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</si>
  <si>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</si>
  <si>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</si>
  <si>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</si>
  <si>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</si>
  <si>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</si>
  <si>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</si>
  <si>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</si>
  <si>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</si>
  <si>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</si>
  <si>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</si>
  <si>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</si>
  <si>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</si>
  <si>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</si>
  <si>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</si>
  <si>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</si>
  <si>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</si>
  <si>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</si>
  <si>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</si>
  <si>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</si>
  <si>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</si>
  <si>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</si>
  <si>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</si>
  <si>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</si>
  <si>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</si>
  <si>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</si>
  <si>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</si>
  <si>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</si>
  <si>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</si>
  <si>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</si>
  <si>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</si>
  <si>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</si>
  <si>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</si>
  <si>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</si>
  <si>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</si>
  <si>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</si>
  <si>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</si>
  <si>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</si>
  <si>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</si>
  <si>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</si>
  <si>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</si>
  <si>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</si>
  <si>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</si>
  <si>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</si>
  <si>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</si>
  <si>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</si>
  <si>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</si>
  <si>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</si>
  <si>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</si>
  <si>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</si>
  <si>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</si>
  <si>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</si>
  <si>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</si>
  <si>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</si>
  <si>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</si>
  <si>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</si>
  <si>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</si>
  <si>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</si>
  <si>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</si>
  <si>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</si>
  <si>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</si>
  <si>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</si>
  <si>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</si>
  <si>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</si>
  <si>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</si>
  <si>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</si>
  <si>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</si>
  <si>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</si>
  <si>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</si>
  <si>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</si>
  <si>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</si>
  <si>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</si>
  <si>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</si>
  <si>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</si>
  <si>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</si>
  <si>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</si>
  <si>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</si>
  <si>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</si>
  <si>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</si>
  <si>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</si>
  <si>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</si>
  <si>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</si>
  <si>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</si>
  <si>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</si>
  <si>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</si>
  <si>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</si>
  <si>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</si>
  <si>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</si>
  <si>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</si>
  <si>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</si>
  <si>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</si>
  <si>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</si>
  <si>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</si>
  <si>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</si>
  <si>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</si>
  <si>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</si>
  <si>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</si>
  <si>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</si>
  <si>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</si>
  <si>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</si>
  <si>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</si>
  <si>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</si>
  <si>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</si>
  <si>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</si>
  <si>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</si>
  <si>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</si>
  <si>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</si>
  <si>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</si>
  <si>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</si>
  <si>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</si>
  <si>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</si>
  <si>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</si>
  <si>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</si>
  <si>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</si>
  <si>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</si>
  <si>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</si>
  <si>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</si>
  <si>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</si>
  <si>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</si>
  <si>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</si>
  <si>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</si>
  <si>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</si>
  <si>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</si>
  <si>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</si>
  <si>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</si>
  <si>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</si>
  <si>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</si>
  <si>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</si>
  <si>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</si>
  <si>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</si>
  <si>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</si>
  <si>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</si>
  <si>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</si>
  <si>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</si>
  <si>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</si>
  <si>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</si>
  <si>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</si>
  <si>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</si>
  <si>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</si>
  <si>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</si>
  <si>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</si>
  <si>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</si>
  <si>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</si>
  <si>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</si>
  <si>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</si>
  <si>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</si>
  <si>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</si>
  <si>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</si>
  <si>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</si>
  <si>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</si>
  <si>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</si>
  <si>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</si>
  <si>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</si>
  <si>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</si>
  <si>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</si>
  <si>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</si>
  <si>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</si>
  <si>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</si>
  <si>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</si>
  <si>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</si>
  <si>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</si>
  <si>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</si>
  <si>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</si>
  <si>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</si>
  <si>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</si>
  <si>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</si>
  <si>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</si>
  <si>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</si>
  <si>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</si>
  <si>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</si>
  <si>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</si>
  <si>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</si>
  <si>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</si>
  <si>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</si>
  <si>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</si>
  <si>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</si>
  <si>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</si>
  <si>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</si>
  <si>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</si>
  <si>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</si>
  <si>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</si>
  <si>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</si>
  <si>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</si>
  <si>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</si>
  <si>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</si>
  <si>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</si>
  <si>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</si>
  <si>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</si>
  <si>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</si>
  <si>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</si>
  <si>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</si>
  <si>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</si>
  <si>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</si>
  <si>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</si>
  <si>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</si>
  <si>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</si>
  <si>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</si>
  <si>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</si>
  <si>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</si>
  <si>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</si>
  <si>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</si>
  <si>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</si>
  <si>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</si>
  <si>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</si>
  <si>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</si>
  <si>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</si>
  <si>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</si>
  <si>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</si>
  <si>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</si>
  <si>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</si>
  <si>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</si>
  <si>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</si>
  <si>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</si>
  <si>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</si>
  <si>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</si>
  <si>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</si>
  <si>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</si>
  <si>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</si>
  <si>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</si>
  <si>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</si>
  <si>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</si>
  <si>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</si>
  <si>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</si>
  <si>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</si>
  <si>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</si>
  <si>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</si>
  <si>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</si>
  <si>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</si>
  <si>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</si>
  <si>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</si>
  <si>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</si>
  <si>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</si>
  <si>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</si>
  <si>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</si>
  <si>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</si>
  <si>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</si>
  <si>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</si>
  <si>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</si>
  <si>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</si>
  <si>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</si>
  <si>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</si>
  <si>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</si>
  <si>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</si>
  <si>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</si>
  <si>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</si>
  <si>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</si>
  <si>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</si>
  <si>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</si>
  <si>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</si>
  <si>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</si>
  <si>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</si>
  <si>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</si>
  <si>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</si>
  <si>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</si>
  <si>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</si>
  <si>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</si>
  <si>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</si>
  <si>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</si>
  <si>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</si>
  <si>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</si>
  <si>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</si>
  <si>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</si>
  <si>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</si>
  <si>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</si>
  <si>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</si>
  <si>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</si>
  <si>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</si>
  <si>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</si>
  <si>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</si>
  <si>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</si>
  <si>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</si>
  <si>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</si>
  <si>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</si>
  <si>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</si>
  <si>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</si>
  <si>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</si>
  <si>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</si>
  <si>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</si>
  <si>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</si>
  <si>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</si>
  <si>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</si>
  <si>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</si>
  <si>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</si>
  <si>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</si>
  <si>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</si>
  <si>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</si>
  <si>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</si>
  <si>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</si>
  <si>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</si>
  <si>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</si>
  <si>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</si>
  <si>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</si>
  <si>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</si>
  <si>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</si>
  <si>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</si>
  <si>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</si>
  <si>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</si>
  <si>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</si>
  <si>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</si>
  <si>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</si>
  <si>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</si>
  <si>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</si>
  <si>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</si>
  <si>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</si>
  <si>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</si>
  <si>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</si>
  <si>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</si>
  <si>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</si>
  <si>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</si>
  <si>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</si>
  <si>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</si>
  <si>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</si>
  <si>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</si>
  <si>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</si>
  <si>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</si>
  <si>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</si>
  <si>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</si>
  <si>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</si>
  <si>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</si>
  <si>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</si>
  <si>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</si>
  <si>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</si>
  <si>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</si>
  <si>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</si>
  <si>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</si>
  <si>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</si>
  <si>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</si>
  <si>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</si>
  <si>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</si>
  <si>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</si>
  <si>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</si>
  <si>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</si>
  <si>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</si>
  <si>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</si>
  <si>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</si>
  <si>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</si>
  <si>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</si>
  <si>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</si>
  <si>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</si>
  <si>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</si>
  <si>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</si>
  <si>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</si>
  <si>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</si>
  <si>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</si>
  <si>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</si>
  <si>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</si>
  <si>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</si>
  <si>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</si>
  <si>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</si>
  <si>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</si>
  <si>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</si>
  <si>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</si>
  <si>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</si>
  <si>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</si>
  <si>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</si>
  <si>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</si>
  <si>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</si>
  <si>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</si>
  <si>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</si>
  <si>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</si>
  <si>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</si>
  <si>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</si>
  <si>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</si>
  <si>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</si>
  <si>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</si>
  <si>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</si>
  <si>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</si>
  <si>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</si>
  <si>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</si>
  <si>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</si>
  <si>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</si>
  <si>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</si>
  <si>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</si>
  <si>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</si>
  <si>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</si>
  <si>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</si>
  <si>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</si>
  <si>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</si>
  <si>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</si>
  <si>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</si>
  <si>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</si>
  <si>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</si>
  <si>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</si>
  <si>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</si>
  <si>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</si>
  <si>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</si>
  <si>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</si>
  <si>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</si>
  <si>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</si>
  <si>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</si>
  <si>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</si>
  <si>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</si>
  <si>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</si>
  <si>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</si>
  <si>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</si>
  <si>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</si>
  <si>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</si>
  <si>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</si>
  <si>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</si>
  <si>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</si>
  <si>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</si>
  <si>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</si>
  <si>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</si>
  <si>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</si>
  <si>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</si>
  <si>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</si>
  <si>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</si>
  <si>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</si>
  <si>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</si>
  <si>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</si>
  <si>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</si>
  <si>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</si>
  <si>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</si>
  <si>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</si>
  <si>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</si>
  <si>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</si>
  <si>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</si>
  <si>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</si>
  <si>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</si>
  <si>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</si>
  <si>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</si>
  <si>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</si>
  <si>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</si>
  <si>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</si>
  <si>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</si>
  <si>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</si>
  <si>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</si>
  <si>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</si>
  <si>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</si>
  <si>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</si>
  <si>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</si>
  <si>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</si>
  <si>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</si>
  <si>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</si>
  <si>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</si>
  <si>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</si>
  <si>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</si>
  <si>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</si>
  <si>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</si>
  <si>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</si>
  <si>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</si>
  <si>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</si>
  <si>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</si>
  <si>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</si>
  <si>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</si>
  <si>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</si>
  <si>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</si>
  <si>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</si>
  <si>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</si>
  <si>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</si>
  <si>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</si>
  <si>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</si>
  <si>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</si>
  <si>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</si>
  <si>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</si>
  <si>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</si>
  <si>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</si>
  <si>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</si>
  <si>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</si>
  <si>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</si>
  <si>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</si>
  <si>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</si>
  <si>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</si>
  <si>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</si>
  <si>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</si>
  <si>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</si>
  <si>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</si>
  <si>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</si>
  <si>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</si>
  <si>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</si>
  <si>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</si>
  <si>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</si>
  <si>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</si>
  <si>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</si>
  <si>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</si>
  <si>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</si>
  <si>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</si>
  <si>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</si>
  <si>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</si>
  <si>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</si>
  <si>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</si>
  <si>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</si>
  <si>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</si>
  <si>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</si>
  <si>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</si>
  <si>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</si>
  <si>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</si>
  <si>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</si>
  <si>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</si>
  <si>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</si>
  <si>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</si>
  <si>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</si>
  <si>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</si>
  <si>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</si>
  <si>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</si>
  <si>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</si>
  <si>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</si>
  <si>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</si>
  <si>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</si>
  <si>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</si>
  <si>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</si>
  <si>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</si>
  <si>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</si>
  <si>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</si>
  <si>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</si>
  <si>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</si>
  <si>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</si>
  <si>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</si>
  <si>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</si>
  <si>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</si>
  <si>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</si>
  <si>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</si>
  <si>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</si>
  <si>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</si>
  <si>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</si>
  <si>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</si>
  <si>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</si>
  <si>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</si>
  <si>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</si>
  <si>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</si>
  <si>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</si>
  <si>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</si>
  <si>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</si>
  <si>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</si>
  <si>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</si>
  <si>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</si>
  <si>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</si>
  <si>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</si>
  <si>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</si>
  <si>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</si>
  <si>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</si>
  <si>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</si>
  <si>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</si>
  <si>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</si>
  <si>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</si>
  <si>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</si>
  <si>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</si>
  <si>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</si>
  <si>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</si>
  <si>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</si>
  <si>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</si>
  <si>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</si>
  <si>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</si>
  <si>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</si>
  <si>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</si>
  <si>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</si>
  <si>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</si>
  <si>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</si>
  <si>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</si>
  <si>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</si>
  <si>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</si>
  <si>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</si>
  <si>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</si>
  <si>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</si>
  <si>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</si>
  <si>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</si>
  <si>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</si>
  <si>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</si>
  <si>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</si>
  <si>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</si>
  <si>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</si>
  <si>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</si>
  <si>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</si>
  <si>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</si>
  <si>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</si>
  <si>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</si>
  <si>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</si>
  <si>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</si>
  <si>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</si>
  <si>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</si>
  <si>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</si>
  <si>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</si>
  <si>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</si>
  <si>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</si>
  <si>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</si>
  <si>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</si>
  <si>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</si>
  <si>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</si>
  <si>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</si>
  <si>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</si>
  <si>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</si>
  <si>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</si>
  <si>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</si>
  <si>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</si>
  <si>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</si>
  <si>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</si>
  <si>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</si>
  <si>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</si>
  <si>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</si>
  <si>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</si>
  <si>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</si>
  <si>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</si>
  <si>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</si>
  <si>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</si>
  <si>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</si>
  <si>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</si>
  <si>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</si>
  <si>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</si>
  <si>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</si>
  <si>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</si>
  <si>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</si>
  <si>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</si>
  <si>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</si>
  <si>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</si>
  <si>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</si>
  <si>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</si>
  <si>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</si>
  <si>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</si>
  <si>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</si>
  <si>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</si>
  <si>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</si>
  <si>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</si>
  <si>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</si>
  <si>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</si>
  <si>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</si>
  <si>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</si>
  <si>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</si>
  <si>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</si>
  <si>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</si>
  <si>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</si>
  <si>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</si>
  <si>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</si>
  <si>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</si>
  <si>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</si>
  <si>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</si>
  <si>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</si>
  <si>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</si>
  <si>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</si>
  <si>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</si>
  <si>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</si>
  <si>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</si>
  <si>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</si>
  <si>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</si>
  <si>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</si>
  <si>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</si>
  <si>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</si>
  <si>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</si>
  <si>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</si>
  <si>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</si>
  <si>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</si>
  <si>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</si>
  <si>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</si>
  <si>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</si>
  <si>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</si>
  <si>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</si>
  <si>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</si>
  <si>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</si>
  <si>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</si>
  <si>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</si>
  <si>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</si>
  <si>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</si>
  <si>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</si>
  <si>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</si>
  <si>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</si>
  <si>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</si>
  <si>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</si>
  <si>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</si>
  <si>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</si>
  <si>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</si>
  <si>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</si>
  <si>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</si>
  <si>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</si>
  <si>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</si>
  <si>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</si>
  <si>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</si>
  <si>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</si>
  <si>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</si>
  <si>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</si>
  <si>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</si>
  <si>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</si>
  <si>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</si>
  <si>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</si>
  <si>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</si>
  <si>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</si>
  <si>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</si>
  <si>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</si>
  <si>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</si>
  <si>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</si>
  <si>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</si>
  <si>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</si>
  <si>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</si>
  <si>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</si>
  <si>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</si>
  <si>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</si>
  <si>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</si>
  <si>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</si>
  <si>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</si>
  <si>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</si>
  <si>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</si>
  <si>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</si>
  <si>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</si>
  <si>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</si>
  <si>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</si>
  <si>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</si>
  <si>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</si>
  <si>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</si>
  <si>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</si>
  <si>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</si>
  <si>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</si>
  <si>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</si>
  <si>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</si>
  <si>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</si>
  <si>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</si>
  <si>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</si>
  <si>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</si>
  <si>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</si>
  <si>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</si>
  <si>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</si>
  <si>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</si>
  <si>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</si>
  <si>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</si>
  <si>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</si>
  <si>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</si>
  <si>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</si>
  <si>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</si>
  <si>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</si>
  <si>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</si>
  <si>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</si>
  <si>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</si>
  <si>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</si>
  <si>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</si>
  <si>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</si>
  <si>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</si>
  <si>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</si>
  <si>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</si>
  <si>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</si>
  <si>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</si>
  <si>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</si>
  <si>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</si>
  <si>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</si>
  <si>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</si>
  <si>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</si>
  <si>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</si>
  <si>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</si>
  <si>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</si>
  <si>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</si>
  <si>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</si>
  <si>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</si>
  <si>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</si>
  <si>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</si>
  <si>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</si>
  <si>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</si>
  <si>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</si>
  <si>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</si>
  <si>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</si>
  <si>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</si>
  <si>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</si>
  <si>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</si>
  <si>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</si>
  <si>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</si>
  <si>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</si>
  <si>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</si>
  <si>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</si>
  <si>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</si>
  <si>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</si>
  <si>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</si>
  <si>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</si>
  <si>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</si>
  <si>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</si>
  <si>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</si>
  <si>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</si>
  <si>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</si>
  <si>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</si>
  <si>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</si>
  <si>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</si>
  <si>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</si>
  <si>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</si>
  <si>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</si>
  <si>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</si>
  <si>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</si>
  <si>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</si>
  <si>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</si>
  <si>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</si>
  <si>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</si>
  <si>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</si>
  <si>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</si>
  <si>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</si>
  <si>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</si>
  <si>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</si>
  <si>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</si>
  <si>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</si>
  <si>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</si>
  <si>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</si>
  <si>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</si>
  <si>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</si>
  <si>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</si>
  <si>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</si>
  <si>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</si>
  <si>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</si>
  <si>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</si>
  <si>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</si>
  <si>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</si>
  <si>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</si>
  <si>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</si>
  <si>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</si>
  <si>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</si>
  <si>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</si>
  <si>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</si>
  <si>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</si>
  <si>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</si>
  <si>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</si>
  <si>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</si>
  <si>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</si>
  <si>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</si>
  <si>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</si>
  <si>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</si>
  <si>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</si>
  <si>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</si>
  <si>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</si>
  <si>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</si>
  <si>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</si>
  <si>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</si>
  <si>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</si>
  <si>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</si>
  <si>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</si>
  <si>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</si>
  <si>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</si>
  <si>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</si>
  <si>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</si>
  <si>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</si>
  <si>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</si>
  <si>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</si>
  <si>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</si>
  <si>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</si>
  <si>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</si>
  <si>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</si>
  <si>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</si>
  <si>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</si>
  <si>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</si>
  <si>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</si>
  <si>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</si>
  <si>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</si>
  <si>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</si>
  <si>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</si>
  <si>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</si>
  <si>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</si>
  <si>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</si>
  <si>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</si>
  <si>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</si>
  <si>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</si>
  <si>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</si>
  <si>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</si>
  <si>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</si>
  <si>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</si>
  <si>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</si>
  <si>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</si>
  <si>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</si>
  <si>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</si>
  <si>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</si>
  <si>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</si>
  <si>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</si>
  <si>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</si>
  <si>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</si>
  <si>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</si>
  <si>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</si>
  <si>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</si>
  <si>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</si>
  <si>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</si>
  <si>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</si>
  <si>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</si>
  <si>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</si>
  <si>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</si>
  <si>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</si>
  <si>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</si>
  <si>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</si>
  <si>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</si>
  <si>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</si>
  <si>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</si>
  <si>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</si>
  <si>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</si>
  <si>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</si>
  <si>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</si>
  <si>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</si>
  <si>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</si>
  <si>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</si>
  <si>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</si>
  <si>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</si>
  <si>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</si>
  <si>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</si>
  <si>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</si>
  <si>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</si>
  <si>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</si>
  <si>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</si>
  <si>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</si>
  <si>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</si>
  <si>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</si>
  <si>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</si>
  <si>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</si>
  <si>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</si>
  <si>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</si>
  <si>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</si>
  <si>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</si>
  <si>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</si>
  <si>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</si>
  <si>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</si>
  <si>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</si>
  <si>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</si>
  <si>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</si>
  <si>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</si>
  <si>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</si>
  <si>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</si>
  <si>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</si>
  <si>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</si>
  <si>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</si>
  <si>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</si>
  <si>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</si>
  <si>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</si>
  <si>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</si>
  <si>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</si>
  <si>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</si>
  <si>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</si>
  <si>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</si>
  <si>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</si>
  <si>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</si>
  <si>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</si>
  <si>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</si>
  <si>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</si>
  <si>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</si>
  <si>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</si>
  <si>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</si>
  <si>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</si>
  <si>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</si>
  <si>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</si>
  <si>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</si>
  <si>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</si>
  <si>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</si>
  <si>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</si>
  <si>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</si>
  <si>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</si>
  <si>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</si>
  <si>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</si>
  <si>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</si>
  <si>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</si>
  <si>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</si>
  <si>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</si>
  <si>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</si>
  <si>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</si>
  <si>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</si>
  <si>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</si>
  <si>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</si>
  <si>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</si>
  <si>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</si>
  <si>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</si>
  <si>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</si>
  <si>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</si>
  <si>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</si>
  <si>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</si>
  <si>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</si>
  <si>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</si>
  <si>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</si>
  <si>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</si>
  <si>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</si>
  <si>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</si>
  <si>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</si>
  <si>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</si>
  <si>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</si>
  <si>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</si>
  <si>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</si>
  <si>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</si>
  <si>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</si>
  <si>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</si>
  <si>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</si>
  <si>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</si>
  <si>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</si>
  <si>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</si>
  <si>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</si>
  <si>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</si>
  <si>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</si>
  <si>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</si>
  <si>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</si>
  <si>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</si>
  <si>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</si>
  <si>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</si>
  <si>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</si>
  <si>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</si>
  <si>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</si>
  <si>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</si>
  <si>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</si>
  <si>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</si>
  <si>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</si>
  <si>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</si>
  <si>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</si>
  <si>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</si>
  <si>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</si>
  <si>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</si>
  <si>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</si>
  <si>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</si>
  <si>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</si>
  <si>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</si>
  <si>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</si>
  <si>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</si>
  <si>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</si>
  <si>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</si>
  <si>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</si>
  <si>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</si>
  <si>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</si>
  <si>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</si>
  <si>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</si>
  <si>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</si>
  <si>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</si>
  <si>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</si>
  <si>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</si>
  <si>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</si>
  <si>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</si>
  <si>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</si>
  <si>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</si>
  <si>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</si>
  <si>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</si>
  <si>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</si>
  <si>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</si>
  <si>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</si>
  <si>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</si>
  <si>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</si>
  <si>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</si>
  <si>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</si>
  <si>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</si>
  <si>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</si>
  <si>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</si>
  <si>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</si>
  <si>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</si>
  <si>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</si>
  <si>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</si>
  <si>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</si>
  <si>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</si>
  <si>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</si>
  <si>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</si>
  <si>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</si>
  <si>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</si>
  <si>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</si>
  <si>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</si>
  <si>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</si>
  <si>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</si>
  <si>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</si>
  <si>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</si>
  <si>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</si>
  <si>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</si>
  <si>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</si>
  <si>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</si>
  <si>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</si>
  <si>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</si>
  <si>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</si>
  <si>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</si>
  <si>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</si>
  <si>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</si>
  <si>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</si>
  <si>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</si>
  <si>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</si>
  <si>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</si>
  <si>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</si>
  <si>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</si>
  <si>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</si>
  <si>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</si>
  <si>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</si>
  <si>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</si>
  <si>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</si>
  <si>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</si>
  <si>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</si>
  <si>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</si>
  <si>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</si>
  <si>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</si>
  <si>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</si>
  <si>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</si>
  <si>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</si>
  <si>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</si>
  <si>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</si>
  <si>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</si>
  <si>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</si>
  <si>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</si>
  <si>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</si>
  <si>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</si>
  <si>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</si>
  <si>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</si>
  <si>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</si>
  <si>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</si>
  <si>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</si>
  <si>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</si>
  <si>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</si>
  <si>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</si>
  <si>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</si>
  <si>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</si>
  <si>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</si>
  <si>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</si>
  <si>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</si>
  <si>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</si>
  <si>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</si>
  <si>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</si>
  <si>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</si>
  <si>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</si>
  <si>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</si>
  <si>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</si>
  <si>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</si>
  <si>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</si>
  <si>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</si>
  <si>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</si>
  <si>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</si>
  <si>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</si>
  <si>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</si>
  <si>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</si>
  <si>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</si>
  <si>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</si>
  <si>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</si>
  <si>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</si>
  <si>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</si>
  <si>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</si>
  <si>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</si>
  <si>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</si>
  <si>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</si>
  <si>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</si>
  <si>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</si>
  <si>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</si>
  <si>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</si>
  <si>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</si>
  <si>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</si>
  <si>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</si>
  <si>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</si>
  <si>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</si>
  <si>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</si>
  <si>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</si>
  <si>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</si>
  <si>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</si>
  <si>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</si>
  <si>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</si>
  <si>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</si>
  <si>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</si>
  <si>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</si>
  <si>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</si>
  <si>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</si>
  <si>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</si>
  <si>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</si>
  <si>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</si>
  <si>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</si>
  <si>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</si>
  <si>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</si>
  <si>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</si>
  <si>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</si>
  <si>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</si>
  <si>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</si>
  <si>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</si>
  <si>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</si>
  <si>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</si>
  <si>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</si>
  <si>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</si>
  <si>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</si>
  <si>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</si>
  <si>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</si>
  <si>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</si>
  <si>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</si>
  <si>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</si>
  <si>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</si>
  <si>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</si>
  <si>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</si>
  <si>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</si>
  <si>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</si>
  <si>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</si>
  <si>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</si>
  <si>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</si>
  <si>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</si>
  <si>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</si>
  <si>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</si>
  <si>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</si>
  <si>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</si>
  <si>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</si>
  <si>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</si>
  <si>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</si>
  <si>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</si>
  <si>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</si>
  <si>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</si>
  <si>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</si>
  <si>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</si>
  <si>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</si>
  <si>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</si>
  <si>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</si>
  <si>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</si>
  <si>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</si>
  <si>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</si>
  <si>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</si>
  <si>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</si>
  <si>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</si>
  <si>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</si>
  <si>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</si>
  <si>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</si>
  <si>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</si>
  <si>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</si>
  <si>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</si>
  <si>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</si>
  <si>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</si>
  <si>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</si>
  <si>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</si>
  <si>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</si>
  <si>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</si>
  <si>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</si>
  <si>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</si>
  <si>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</si>
  <si>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</si>
  <si>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</si>
  <si>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</si>
  <si>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</si>
  <si>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</si>
  <si>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</si>
  <si>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</si>
  <si>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</si>
  <si>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</si>
  <si>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</si>
  <si>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</si>
  <si>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</si>
  <si>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</si>
  <si>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</si>
  <si>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</si>
  <si>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</si>
  <si>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</si>
  <si>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</si>
  <si>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</si>
  <si>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</si>
  <si>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</si>
  <si>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</si>
  <si>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</si>
  <si>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</si>
  <si>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</si>
  <si>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</si>
  <si>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</si>
  <si>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</si>
  <si>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</si>
  <si>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</si>
  <si>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</si>
  <si>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</si>
  <si>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</si>
  <si>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</si>
  <si>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</si>
  <si>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</si>
  <si>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</si>
  <si>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</si>
  <si>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</si>
  <si>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</si>
  <si>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</si>
  <si>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</si>
  <si>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</si>
  <si>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</si>
  <si>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</si>
  <si>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</si>
  <si>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</si>
  <si>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</si>
  <si>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</si>
  <si>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</si>
  <si>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</si>
  <si>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</si>
  <si>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</si>
  <si>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</si>
  <si>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</si>
  <si>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</si>
  <si>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</si>
  <si>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</si>
  <si>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</si>
  <si>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</si>
  <si>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</si>
  <si>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</si>
  <si>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</si>
  <si>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</si>
  <si>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</si>
  <si>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</si>
  <si>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</si>
  <si>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</si>
  <si>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</si>
  <si>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</si>
  <si>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</si>
  <si>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</si>
  <si>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</si>
  <si>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</si>
  <si>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</si>
  <si>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</si>
  <si>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</si>
  <si>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</si>
  <si>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</si>
  <si>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</si>
  <si>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</si>
  <si>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</si>
  <si>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</si>
  <si>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</si>
  <si>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</si>
  <si>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</si>
  <si>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</si>
  <si>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</si>
  <si>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</si>
  <si>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</si>
  <si>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</si>
  <si>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</si>
  <si>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</si>
  <si>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</si>
  <si>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</si>
  <si>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</si>
  <si>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</si>
  <si>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</si>
  <si>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</si>
  <si>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</si>
  <si>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</si>
  <si>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</si>
  <si>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</si>
  <si>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</si>
  <si>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</si>
  <si>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</si>
  <si>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</si>
  <si>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</si>
  <si>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</si>
  <si>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</si>
  <si>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</si>
  <si>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</si>
  <si>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</si>
  <si>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</si>
  <si>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</si>
  <si>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</si>
  <si>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</si>
  <si>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</si>
  <si>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</si>
  <si>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</si>
  <si>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</si>
  <si>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</si>
  <si>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</si>
  <si>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</si>
  <si>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</si>
  <si>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</si>
  <si>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</si>
  <si>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</si>
  <si>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</si>
  <si>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</si>
  <si>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</si>
  <si>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</si>
  <si>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</si>
  <si>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</si>
  <si>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</si>
  <si>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</si>
  <si>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</si>
  <si>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</si>
  <si>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</si>
  <si>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</si>
  <si>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</si>
  <si>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</si>
  <si>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</si>
  <si>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</si>
  <si>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</si>
  <si>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</si>
  <si>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</si>
  <si>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</si>
  <si>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</si>
  <si>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</si>
  <si>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</si>
  <si>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</si>
  <si>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</si>
  <si>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</si>
  <si>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</si>
  <si>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</si>
  <si>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</si>
  <si>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</si>
  <si>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</si>
  <si>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</si>
  <si>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</si>
  <si>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</si>
  <si>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</si>
  <si>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</si>
  <si>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</si>
  <si>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</si>
  <si>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</si>
  <si>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</si>
  <si>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</si>
  <si>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</si>
  <si>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</si>
  <si>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</si>
  <si>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</si>
  <si>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</si>
  <si>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</si>
  <si>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</si>
  <si>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</si>
  <si>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</si>
  <si>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</si>
  <si>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</si>
  <si>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</si>
  <si>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</si>
  <si>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</si>
  <si>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</si>
  <si>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</si>
  <si>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</si>
  <si>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</si>
  <si>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</si>
  <si>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</si>
  <si>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</si>
  <si>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</si>
  <si>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</si>
  <si>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</si>
  <si>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</si>
  <si>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</si>
  <si>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</si>
  <si>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</si>
  <si>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</si>
  <si>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</si>
  <si>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</si>
  <si>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</si>
  <si>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</si>
  <si>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</si>
  <si>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</si>
  <si>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</si>
  <si>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</si>
  <si>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</si>
  <si>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</si>
  <si>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</si>
  <si>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</si>
  <si>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</si>
  <si>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</si>
  <si>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</si>
  <si>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</si>
  <si>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</si>
  <si>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</si>
  <si>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</si>
  <si>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</si>
  <si>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</si>
  <si>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</si>
  <si>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</si>
  <si>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</si>
  <si>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</si>
  <si>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</si>
  <si>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</si>
  <si>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</si>
  <si>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</si>
  <si>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</si>
  <si>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</si>
  <si>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</si>
  <si>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</si>
  <si>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</si>
  <si>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</si>
  <si>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</si>
  <si>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</si>
  <si>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</si>
  <si>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</si>
  <si>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</si>
  <si>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</si>
  <si>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</si>
  <si>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</si>
  <si>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</si>
  <si>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</si>
  <si>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</si>
  <si>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</si>
  <si>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</si>
  <si>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</si>
  <si>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</si>
  <si>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</si>
  <si>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</si>
  <si>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</si>
  <si>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</si>
  <si>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</si>
  <si>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</si>
  <si>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</si>
  <si>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</si>
  <si>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</si>
  <si>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</si>
  <si>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</si>
  <si>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</si>
  <si>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</si>
  <si>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</si>
  <si>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</si>
  <si>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</si>
  <si>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</si>
  <si>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</si>
  <si>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</si>
  <si>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</si>
  <si>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</si>
  <si>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</si>
  <si>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</si>
  <si>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</si>
  <si>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</si>
  <si>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</si>
  <si>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</si>
  <si>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</si>
  <si>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</si>
  <si>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</si>
  <si>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</si>
  <si>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</si>
  <si>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</si>
  <si>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</si>
  <si>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</si>
  <si>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</si>
  <si>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</si>
  <si>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</si>
  <si>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</si>
  <si>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</si>
  <si>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</si>
  <si>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</si>
  <si>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</si>
  <si>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</si>
  <si>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</si>
  <si>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</si>
  <si>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</si>
  <si>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</si>
  <si>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</si>
  <si>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</si>
  <si>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</si>
  <si>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</si>
  <si>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</si>
  <si>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</si>
  <si>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</si>
  <si>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</si>
  <si>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</si>
  <si>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</si>
  <si>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</si>
  <si>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</si>
  <si>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</si>
  <si>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</si>
  <si>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</si>
  <si>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</si>
  <si>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</si>
  <si>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</si>
  <si>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</si>
  <si>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</si>
  <si>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</si>
  <si>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</si>
  <si>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</si>
  <si>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</si>
  <si>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</si>
  <si>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</si>
  <si>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</si>
  <si>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</si>
  <si>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</si>
  <si>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</si>
  <si>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</si>
  <si>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</si>
  <si>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</si>
  <si>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</si>
  <si>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</si>
  <si>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</si>
  <si>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</si>
  <si>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</si>
  <si>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</si>
  <si>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</si>
  <si>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</si>
  <si>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</si>
  <si>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</si>
  <si>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</si>
  <si>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</si>
  <si>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</si>
  <si>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</si>
  <si>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</si>
  <si>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</si>
  <si>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</si>
  <si>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</si>
  <si>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</si>
  <si>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</si>
  <si>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</si>
  <si>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</si>
  <si>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</si>
  <si>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</si>
  <si>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</si>
  <si>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</si>
  <si>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</si>
  <si>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</si>
  <si>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</si>
  <si>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</si>
  <si>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</si>
  <si>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</si>
  <si>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</si>
  <si>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</si>
  <si>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</si>
  <si>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</si>
  <si>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</si>
  <si>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</si>
  <si>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</si>
  <si>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</si>
  <si>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</si>
  <si>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</si>
  <si>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</si>
  <si>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</si>
  <si>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</si>
  <si>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</si>
  <si>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</si>
  <si>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</si>
  <si>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</si>
  <si>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</si>
  <si>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</si>
  <si>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</si>
  <si>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</si>
  <si>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</si>
  <si>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</si>
  <si>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</si>
  <si>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</si>
  <si>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</si>
  <si>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</si>
  <si>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</si>
  <si>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</si>
  <si>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</si>
  <si>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</si>
  <si>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</si>
  <si>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</si>
  <si>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</si>
  <si>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</si>
  <si>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</si>
  <si>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</si>
  <si>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</si>
  <si>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</si>
  <si>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</si>
  <si>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</si>
  <si>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</si>
  <si>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</si>
  <si>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</si>
  <si>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</si>
  <si>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</si>
  <si>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</si>
  <si>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</si>
  <si>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</si>
  <si>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</si>
  <si>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</si>
  <si>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</si>
  <si>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</si>
  <si>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</si>
  <si>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</si>
  <si>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</si>
  <si>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</si>
  <si>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</si>
  <si>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</si>
  <si>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</si>
  <si>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</si>
  <si>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</si>
  <si>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</si>
  <si>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</si>
  <si>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</si>
  <si>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</si>
  <si>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</si>
  <si>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</si>
  <si>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</si>
  <si>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</si>
  <si>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</si>
  <si>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</si>
  <si>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</si>
  <si>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</si>
  <si>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</si>
  <si>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</si>
  <si>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</si>
  <si>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</si>
  <si>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</si>
  <si>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</si>
  <si>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</si>
  <si>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</si>
  <si>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</si>
  <si>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</si>
  <si>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</si>
  <si>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</si>
  <si>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</si>
  <si>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</si>
  <si>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</si>
  <si>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</si>
  <si>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</si>
  <si>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</si>
  <si>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</si>
  <si>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</si>
  <si>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</si>
  <si>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</si>
  <si>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</si>
  <si>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</si>
  <si>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</si>
  <si>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</si>
  <si>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</si>
  <si>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</si>
  <si>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</si>
  <si>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</si>
  <si>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</si>
  <si>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</si>
  <si>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</si>
  <si>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</si>
  <si>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</si>
  <si>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</si>
  <si>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</si>
  <si>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</si>
  <si>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</si>
  <si>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</si>
  <si>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</si>
  <si>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</si>
  <si>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</si>
  <si>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</si>
  <si>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</si>
  <si>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</si>
  <si>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</si>
  <si>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</si>
  <si>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</si>
  <si>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</si>
  <si>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</si>
  <si>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</si>
  <si>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</si>
  <si>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</si>
  <si>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</si>
  <si>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</si>
  <si>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</si>
  <si>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</si>
  <si>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</si>
  <si>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</si>
  <si>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</si>
  <si>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</si>
  <si>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</si>
  <si>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</si>
  <si>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</si>
  <si>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</si>
  <si>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</si>
  <si>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</si>
  <si>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</si>
  <si>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</si>
  <si>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</si>
  <si>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</si>
  <si>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</si>
  <si>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</si>
  <si>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</si>
  <si>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</si>
  <si>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</si>
  <si>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</si>
  <si>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</si>
  <si>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</si>
  <si>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</si>
  <si>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</si>
  <si>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</si>
  <si>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</si>
  <si>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</si>
  <si>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</si>
  <si>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</si>
  <si>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</si>
  <si>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</si>
  <si>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</si>
  <si>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</si>
  <si>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</si>
  <si>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</si>
  <si>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</si>
  <si>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</si>
  <si>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</si>
  <si>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</si>
  <si>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</si>
  <si>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</si>
  <si>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</si>
  <si>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</si>
  <si>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</si>
  <si>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</si>
  <si>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</si>
  <si>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</si>
  <si>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</si>
  <si>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</si>
  <si>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</si>
  <si>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</si>
  <si>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</si>
  <si>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</si>
  <si>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</si>
  <si>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</si>
  <si>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</si>
  <si>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</si>
  <si>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</si>
  <si>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</si>
  <si>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</si>
  <si>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</si>
  <si>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</si>
  <si>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</si>
  <si>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</si>
  <si>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</si>
  <si>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</si>
  <si>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</si>
  <si>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</si>
  <si>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</si>
  <si>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</si>
  <si>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</si>
  <si>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</si>
  <si>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</si>
  <si>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</si>
  <si>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</si>
  <si>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</si>
  <si>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</si>
  <si>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</si>
  <si>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</si>
  <si>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</si>
  <si>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</si>
  <si>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</si>
  <si>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</si>
  <si>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</si>
  <si>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</si>
  <si>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</si>
  <si>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</si>
  <si>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</si>
  <si>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</si>
  <si>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</si>
  <si>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</si>
  <si>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</si>
  <si>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</si>
  <si>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</si>
  <si>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</si>
  <si>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</si>
  <si>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</si>
  <si>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</si>
  <si>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</si>
  <si>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</si>
  <si>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</si>
  <si>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</si>
  <si>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</si>
  <si>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</si>
  <si>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</si>
  <si>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</si>
  <si>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</si>
  <si>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</si>
  <si>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</si>
  <si>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</si>
  <si>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</si>
  <si>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</si>
  <si>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</si>
  <si>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</si>
  <si>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</si>
  <si>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</si>
  <si>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</si>
  <si>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</si>
  <si>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</si>
  <si>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</si>
  <si>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</si>
  <si>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</si>
  <si>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</si>
  <si>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</si>
  <si>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</si>
  <si>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</si>
  <si>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</si>
  <si>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</si>
  <si>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</si>
  <si>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</si>
  <si>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</si>
  <si>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</si>
  <si>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</si>
  <si>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</si>
  <si>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</si>
  <si>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</si>
  <si>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</si>
  <si>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</si>
  <si>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</si>
  <si>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</si>
  <si>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</si>
  <si>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</si>
  <si>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</si>
  <si>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</si>
  <si>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</si>
  <si>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</si>
  <si>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</si>
  <si>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</si>
  <si>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</si>
  <si>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</si>
  <si>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</si>
  <si>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</si>
  <si>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</si>
  <si>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</si>
  <si>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</si>
  <si>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</si>
  <si>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</si>
  <si>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</si>
  <si>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</si>
  <si>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</si>
  <si>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</si>
  <si>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</si>
  <si>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</si>
  <si>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</si>
  <si>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</si>
  <si>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</si>
  <si>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</si>
  <si>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</si>
  <si>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</si>
  <si>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</si>
  <si>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</si>
  <si>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</si>
  <si>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</si>
  <si>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</si>
  <si>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</si>
  <si>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</si>
  <si>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</si>
  <si>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</si>
  <si>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</si>
  <si>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</si>
  <si>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</si>
  <si>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</si>
  <si>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</si>
  <si>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</si>
  <si>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</si>
  <si>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</si>
  <si>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</si>
  <si>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</si>
  <si>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</si>
  <si>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</si>
  <si>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</si>
  <si>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</si>
  <si>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</si>
  <si>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</si>
  <si>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</si>
  <si>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</si>
  <si>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</si>
  <si>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</si>
  <si>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</si>
  <si>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</si>
  <si>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</si>
  <si>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</si>
  <si>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</si>
  <si>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</si>
  <si>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</si>
  <si>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</si>
  <si>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</si>
  <si>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</si>
  <si>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</si>
  <si>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</si>
  <si>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</si>
  <si>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</si>
  <si>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</si>
  <si>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</si>
  <si>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</si>
  <si>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</si>
  <si>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</si>
  <si>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</si>
  <si>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</si>
  <si>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</si>
  <si>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</si>
  <si>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</si>
  <si>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</si>
  <si>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</si>
  <si>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</si>
  <si>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</si>
  <si>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</si>
  <si>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</si>
  <si>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</si>
  <si>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</si>
  <si>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</si>
  <si>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</si>
  <si>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</si>
  <si>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</si>
  <si>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</si>
  <si>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</si>
  <si>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</si>
  <si>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</si>
  <si>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</si>
  <si>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</si>
  <si>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</si>
  <si>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</si>
  <si>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</si>
  <si>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</si>
  <si>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</si>
  <si>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</si>
  <si>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</si>
  <si>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</si>
  <si>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</si>
  <si>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</si>
  <si>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</si>
  <si>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</si>
  <si>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</si>
  <si>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</si>
  <si>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</si>
  <si>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</si>
  <si>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</si>
  <si>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</si>
  <si>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</si>
  <si>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</si>
  <si>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</si>
  <si>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</si>
  <si>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</si>
  <si>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</si>
  <si>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</si>
  <si>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</si>
  <si>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</si>
  <si>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</si>
  <si>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</si>
  <si>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</si>
  <si>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</si>
  <si>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</si>
  <si>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</si>
  <si>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</si>
  <si>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</si>
  <si>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</si>
  <si>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</si>
  <si>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</si>
  <si>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</si>
  <si>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</si>
  <si>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</si>
  <si>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</si>
  <si>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</si>
  <si>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</si>
  <si>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</si>
  <si>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</si>
  <si>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</si>
  <si>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</si>
  <si>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</si>
  <si>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</si>
  <si>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</si>
  <si>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</si>
  <si>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</si>
  <si>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</si>
  <si>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</si>
  <si>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</si>
  <si>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</si>
  <si>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</si>
  <si>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</si>
  <si>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</si>
  <si>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</si>
  <si>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</si>
  <si>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</si>
  <si>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</si>
  <si>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</si>
  <si>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</si>
  <si>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</si>
  <si>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</si>
  <si>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</si>
  <si>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</si>
  <si>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</si>
  <si>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</si>
  <si>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</si>
  <si>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</si>
  <si>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</si>
  <si>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</si>
  <si>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</si>
  <si>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</si>
  <si>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</si>
  <si>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</si>
  <si>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</si>
  <si>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</si>
  <si>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</si>
  <si>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</si>
  <si>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</si>
  <si>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</si>
  <si>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</si>
  <si>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</si>
  <si>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</si>
  <si>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</si>
  <si>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</si>
  <si>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</si>
  <si>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</si>
  <si>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</si>
  <si>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</si>
  <si>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</si>
  <si>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</si>
  <si>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</si>
  <si>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</si>
  <si>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</si>
  <si>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</si>
  <si>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</si>
  <si>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</si>
  <si>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</si>
  <si>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</si>
  <si>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</si>
  <si>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</si>
  <si>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</si>
  <si>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</si>
  <si>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</si>
  <si>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</si>
  <si>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</si>
  <si>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</si>
  <si>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</si>
  <si>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</si>
  <si>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</si>
  <si>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</si>
  <si>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</si>
  <si>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</si>
  <si>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</si>
  <si>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</si>
  <si>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</si>
  <si>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</si>
  <si>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</si>
  <si>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</si>
  <si>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</si>
  <si>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</si>
  <si>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</si>
  <si>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</si>
  <si>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</si>
  <si>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</si>
  <si>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</si>
  <si>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</si>
  <si>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</si>
  <si>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</si>
  <si>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</si>
  <si>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</si>
  <si>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</si>
  <si>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</si>
  <si>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</si>
  <si>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</si>
  <si>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</si>
  <si>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</si>
  <si>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</si>
  <si>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</si>
  <si>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</si>
  <si>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</si>
  <si>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</si>
  <si>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</si>
  <si>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</si>
  <si>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</si>
  <si>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</si>
  <si>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</si>
  <si>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</si>
  <si>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</si>
  <si>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</si>
  <si>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</si>
  <si>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</si>
  <si>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</si>
  <si>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</si>
  <si>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</si>
  <si>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</si>
  <si>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</si>
  <si>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</si>
  <si>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</si>
  <si>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</si>
  <si>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</si>
  <si>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</si>
  <si>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</si>
  <si>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</si>
  <si>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</si>
  <si>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</si>
  <si>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</si>
  <si>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</si>
  <si>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</si>
  <si>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</si>
  <si>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</si>
  <si>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</si>
  <si>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</si>
  <si>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</si>
  <si>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</si>
  <si>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</si>
  <si>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</si>
  <si>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</si>
  <si>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</si>
  <si>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</si>
  <si>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</si>
  <si>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</si>
  <si>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</si>
  <si>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</si>
  <si>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</si>
  <si>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</si>
  <si>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</si>
  <si>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</si>
  <si>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</si>
  <si>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</si>
  <si>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</si>
  <si>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</si>
  <si>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</si>
  <si>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</si>
  <si>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</si>
  <si>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</si>
  <si>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</si>
  <si>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</si>
  <si>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</si>
  <si>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</si>
  <si>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</si>
  <si>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</si>
  <si>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</si>
  <si>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</si>
  <si>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</si>
  <si>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</si>
  <si>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</si>
  <si>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</si>
  <si>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</si>
  <si>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</si>
  <si>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</si>
  <si>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</si>
  <si>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</si>
  <si>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</si>
  <si>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</si>
  <si>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</si>
  <si>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</si>
  <si>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</si>
  <si>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</si>
  <si>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</si>
  <si>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</si>
  <si>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</si>
  <si>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</si>
  <si>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</si>
  <si>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</si>
  <si>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</si>
  <si>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</si>
  <si>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</si>
  <si>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</si>
  <si>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</si>
  <si>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</si>
  <si>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</si>
  <si>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</si>
  <si>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</si>
  <si>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</si>
  <si>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</si>
  <si>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</si>
  <si>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</si>
  <si>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</si>
  <si>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</si>
  <si>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</si>
  <si>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</si>
  <si>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</si>
  <si>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</si>
  <si>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</si>
  <si>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</si>
  <si>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</si>
  <si>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</si>
  <si>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</si>
  <si>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</si>
  <si>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</si>
  <si>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</si>
  <si>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</si>
  <si>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</si>
  <si>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</si>
  <si>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</si>
  <si>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</si>
  <si>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</si>
  <si>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</si>
  <si>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</si>
  <si>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</si>
  <si>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</si>
  <si>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</si>
  <si>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</si>
  <si>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</si>
  <si>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</si>
  <si>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</si>
  <si>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</si>
  <si>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</si>
  <si>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</si>
  <si>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</si>
  <si>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</si>
  <si>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</si>
  <si>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</si>
  <si>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</si>
  <si>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</si>
  <si>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</si>
  <si>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</si>
  <si>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</si>
  <si>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</si>
  <si>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</si>
  <si>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</si>
  <si>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</si>
  <si>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</si>
  <si>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</si>
  <si>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</si>
  <si>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</si>
  <si>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</si>
  <si>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</si>
  <si>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</si>
  <si>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</si>
  <si>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</si>
  <si>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</si>
  <si>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</si>
  <si>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</si>
  <si>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</si>
  <si>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</si>
  <si>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</si>
  <si>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</si>
  <si>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</si>
  <si>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</si>
  <si>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</si>
  <si>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</si>
  <si>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</si>
  <si>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</si>
  <si>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</si>
  <si>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</si>
  <si>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</si>
  <si>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</si>
  <si>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</si>
  <si>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</si>
  <si>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</si>
  <si>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</si>
  <si>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</si>
  <si>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</si>
  <si>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</si>
  <si>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</si>
  <si>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</si>
  <si>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</si>
  <si>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</si>
  <si>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</si>
  <si>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</si>
  <si>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</si>
  <si>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</si>
  <si>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</si>
  <si>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</si>
  <si>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</si>
  <si>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</si>
  <si>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</si>
  <si>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</si>
  <si>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</si>
  <si>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</si>
  <si>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</si>
  <si>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</si>
  <si>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</si>
  <si>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</si>
  <si>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</si>
  <si>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</si>
  <si>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</si>
  <si>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</si>
  <si>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</si>
  <si>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</si>
  <si>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</si>
  <si>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</si>
  <si>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</si>
  <si>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</si>
  <si>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</si>
  <si>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</si>
  <si>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</si>
  <si>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</si>
  <si>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</si>
  <si>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</si>
  <si>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</si>
  <si>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</si>
  <si>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</si>
  <si>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</si>
  <si>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</si>
  <si>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</si>
  <si>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</si>
  <si>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</si>
  <si>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</si>
  <si>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</si>
  <si>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</si>
  <si>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</si>
  <si>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</si>
  <si>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</si>
  <si>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</si>
  <si>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</si>
  <si>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</si>
  <si>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</si>
  <si>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</si>
  <si>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</si>
  <si>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</si>
  <si>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</si>
  <si>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</si>
  <si>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</si>
  <si>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</si>
  <si>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</si>
  <si>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</si>
  <si>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</si>
  <si>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</si>
  <si>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</si>
  <si>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</si>
  <si>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</si>
  <si>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</si>
  <si>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</si>
  <si>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</si>
  <si>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</si>
  <si>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</si>
  <si>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</si>
  <si>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</si>
  <si>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</si>
  <si>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</si>
  <si>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</si>
  <si>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</si>
  <si>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</si>
  <si>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</si>
  <si>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</si>
  <si>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</si>
  <si>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</si>
  <si>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</si>
  <si>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</si>
  <si>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</si>
  <si>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</si>
  <si>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</si>
  <si>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</si>
  <si>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</si>
  <si>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</si>
  <si>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</si>
  <si>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</si>
  <si>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</si>
  <si>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</si>
  <si>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</si>
  <si>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</si>
  <si>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</si>
  <si>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</si>
  <si>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</si>
  <si>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</si>
  <si>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</si>
  <si>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</si>
  <si>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</si>
  <si>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</si>
  <si>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</si>
  <si>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</si>
  <si>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</si>
  <si>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</si>
  <si>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</si>
  <si>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</si>
  <si>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</si>
  <si>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</si>
  <si>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</si>
  <si>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</si>
  <si>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</si>
  <si>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</si>
  <si>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</si>
  <si>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</si>
  <si>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</si>
  <si>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</si>
  <si>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</si>
  <si>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</si>
  <si>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</si>
  <si>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</si>
  <si>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</si>
  <si>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</si>
  <si>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</si>
  <si>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</si>
  <si>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</si>
  <si>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</si>
  <si>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</si>
  <si>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</si>
  <si>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</si>
  <si>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</si>
  <si>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</si>
  <si>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</si>
  <si>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</si>
  <si>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</si>
  <si>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</si>
  <si>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</si>
  <si>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</si>
  <si>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</si>
  <si>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</si>
  <si>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</si>
  <si>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</si>
  <si>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</si>
  <si>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</si>
  <si>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</si>
  <si>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</si>
  <si>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</si>
  <si>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</si>
  <si>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</si>
  <si>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</si>
  <si>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</si>
  <si>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</si>
  <si>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</si>
  <si>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</si>
  <si>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</si>
  <si>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</si>
  <si>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</si>
  <si>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</si>
  <si>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</si>
  <si>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</si>
  <si>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</si>
  <si>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</si>
  <si>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</si>
  <si>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</si>
  <si>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</si>
  <si>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</si>
  <si>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</si>
  <si>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</si>
  <si>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</si>
  <si>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</si>
  <si>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</si>
  <si>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</si>
  <si>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</si>
  <si>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</si>
  <si>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</si>
  <si>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</si>
  <si>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</si>
  <si>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</si>
  <si>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</si>
  <si>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</si>
  <si>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</si>
  <si>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</si>
  <si>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</si>
  <si>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</si>
  <si>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</si>
  <si>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</si>
  <si>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</si>
  <si>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</si>
  <si>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</si>
  <si>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</si>
  <si>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</si>
  <si>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</si>
  <si>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</si>
  <si>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</si>
  <si>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</si>
  <si>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</si>
  <si>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</si>
  <si>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</si>
  <si>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</si>
  <si>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</si>
  <si>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</si>
  <si>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</si>
  <si>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</si>
  <si>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</si>
  <si>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</si>
  <si>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</si>
  <si>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</si>
  <si>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</si>
  <si>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</si>
  <si>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</si>
  <si>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</si>
  <si>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</si>
  <si>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</si>
  <si>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</si>
  <si>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</si>
  <si>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</si>
  <si>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</si>
  <si>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</si>
  <si>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</si>
  <si>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</si>
  <si>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</si>
  <si>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</si>
  <si>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</si>
  <si>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</si>
  <si>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</si>
  <si>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</si>
  <si>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</si>
  <si>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</si>
  <si>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</si>
  <si>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</si>
  <si>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</si>
  <si>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</si>
  <si>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</si>
  <si>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</si>
  <si>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</si>
  <si>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</si>
  <si>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</si>
  <si>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</si>
  <si>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</si>
  <si>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</si>
  <si>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</si>
  <si>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</si>
  <si>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</si>
  <si>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</si>
  <si>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</si>
  <si>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</si>
  <si>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</si>
  <si>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</si>
  <si>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</si>
  <si>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</si>
  <si>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</si>
  <si>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</si>
  <si>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</si>
  <si>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</si>
  <si>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</si>
  <si>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</si>
  <si>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</si>
  <si>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</si>
  <si>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</si>
  <si>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</si>
  <si>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</si>
  <si>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</si>
  <si>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</si>
  <si>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</si>
  <si>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</si>
  <si>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</si>
  <si>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</si>
  <si>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</si>
  <si>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</si>
  <si>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</si>
  <si>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</si>
  <si>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</si>
  <si>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</si>
  <si>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</si>
  <si>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</si>
  <si>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</si>
  <si>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</si>
  <si>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</si>
  <si>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</si>
  <si>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</si>
  <si>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</si>
  <si>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</si>
  <si>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</si>
  <si>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</si>
  <si>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</si>
  <si>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</si>
  <si>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</si>
  <si>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</si>
  <si>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</si>
  <si>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</si>
  <si>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</si>
  <si>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</si>
  <si>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</si>
  <si>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</si>
  <si>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</si>
  <si>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</si>
  <si>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</si>
  <si>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</si>
  <si>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</si>
  <si>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</si>
  <si>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</si>
  <si>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</si>
  <si>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</si>
  <si>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</si>
  <si>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</si>
  <si>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</si>
  <si>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</si>
  <si>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</si>
  <si>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</si>
  <si>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</si>
  <si>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</si>
  <si>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</si>
  <si>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</si>
  <si>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</si>
  <si>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</si>
  <si>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</si>
  <si>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</si>
  <si>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</si>
  <si>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</si>
  <si>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</si>
  <si>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</si>
  <si>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</si>
  <si>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</si>
  <si>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</si>
  <si>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</si>
  <si>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</si>
  <si>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</si>
  <si>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</si>
  <si>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</si>
  <si>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</si>
  <si>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</si>
  <si>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</si>
  <si>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</si>
  <si>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</si>
  <si>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</si>
  <si>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</si>
  <si>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</si>
  <si>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</si>
  <si>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</si>
  <si>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</si>
  <si>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</si>
  <si>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</si>
  <si>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</si>
  <si>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</si>
  <si>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</si>
  <si>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</si>
  <si>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</si>
  <si>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</si>
  <si>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</si>
  <si>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</si>
  <si>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</si>
  <si>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</si>
  <si>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</si>
  <si>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</si>
  <si>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</si>
  <si>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</si>
  <si>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</si>
  <si>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</si>
  <si>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</si>
  <si>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</si>
  <si>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</si>
  <si>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</si>
  <si>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</si>
  <si>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</si>
  <si>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</si>
  <si>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</si>
  <si>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</si>
  <si>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</si>
  <si>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</si>
  <si>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</si>
  <si>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</si>
  <si>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</si>
  <si>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</si>
  <si>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</si>
  <si>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</si>
  <si>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</si>
  <si>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</si>
  <si>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</si>
  <si>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</si>
  <si>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</si>
  <si>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</si>
  <si>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</si>
  <si>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</si>
  <si>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</si>
  <si>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</si>
  <si>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</si>
  <si>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</si>
  <si>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</si>
  <si>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</si>
  <si>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</si>
  <si>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</si>
  <si>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</si>
  <si>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</si>
  <si>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</si>
  <si>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</si>
  <si>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</si>
  <si>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</si>
  <si>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</si>
  <si>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</si>
  <si>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</si>
  <si>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</si>
  <si>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</si>
  <si>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</si>
  <si>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</si>
  <si>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</si>
  <si>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</si>
  <si>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</si>
  <si>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</si>
  <si>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</si>
  <si>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</si>
  <si>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</si>
  <si>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</si>
  <si>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</si>
  <si>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</si>
  <si>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</si>
  <si>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</si>
  <si>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</si>
  <si>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</si>
  <si>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</si>
  <si>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</si>
  <si>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</si>
  <si>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</si>
  <si>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</si>
  <si>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</si>
  <si>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</si>
  <si>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</si>
  <si>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</si>
  <si>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</si>
  <si>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</si>
  <si>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</si>
  <si>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</si>
  <si>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</si>
  <si>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</si>
  <si>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</si>
  <si>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</si>
  <si>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</si>
  <si>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</si>
  <si>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</si>
  <si>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</si>
  <si>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</si>
  <si>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</si>
  <si>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</si>
  <si>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</si>
  <si>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</si>
  <si>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</si>
  <si>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</si>
  <si>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</si>
  <si>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</si>
  <si>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</si>
  <si>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</si>
  <si>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</si>
  <si>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</si>
  <si>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</si>
  <si>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</si>
  <si>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</si>
  <si>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</si>
  <si>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</si>
  <si>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</si>
  <si>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</si>
  <si>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</si>
  <si>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</si>
  <si>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</si>
  <si>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</si>
  <si>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</si>
  <si>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</si>
  <si>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</si>
  <si>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</si>
  <si>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</si>
  <si>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</si>
  <si>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</si>
  <si>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</si>
  <si>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</si>
  <si>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</si>
  <si>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</si>
  <si>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</si>
  <si>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</si>
  <si>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</si>
  <si>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</si>
  <si>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</si>
  <si>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</si>
  <si>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</si>
  <si>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</si>
  <si>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</si>
  <si>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</si>
  <si>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</si>
  <si>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</si>
  <si>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</si>
  <si>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</si>
  <si>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</si>
  <si>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</si>
  <si>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</si>
  <si>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</si>
  <si>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</si>
  <si>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</si>
  <si>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</si>
  <si>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</si>
  <si>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</si>
  <si>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</si>
  <si>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</si>
  <si>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</si>
  <si>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</si>
  <si>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</si>
  <si>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</si>
  <si>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</si>
  <si>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</si>
  <si>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</si>
  <si>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</si>
  <si>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</si>
  <si>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</si>
  <si>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</si>
  <si>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</si>
  <si>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</si>
  <si>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</si>
  <si>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</si>
  <si>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</si>
  <si>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</si>
  <si>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</si>
  <si>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</si>
  <si>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</si>
  <si>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</si>
  <si>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</si>
  <si>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</si>
  <si>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</si>
  <si>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</si>
  <si>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</si>
  <si>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</si>
  <si>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</si>
  <si>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</si>
  <si>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</si>
  <si>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</si>
  <si>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</si>
  <si>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</si>
  <si>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</si>
  <si>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</si>
  <si>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</si>
  <si>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</si>
  <si>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</si>
  <si>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</si>
  <si>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</si>
  <si>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</si>
  <si>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</si>
  <si>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</si>
  <si>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</si>
  <si>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</si>
  <si>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</si>
  <si>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</si>
  <si>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</si>
  <si>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</si>
  <si>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</si>
  <si>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</si>
  <si>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</si>
  <si>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</si>
  <si>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</si>
  <si>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</si>
  <si>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</si>
  <si>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</si>
  <si>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</si>
  <si>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</si>
  <si>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</si>
  <si>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</si>
  <si>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</si>
  <si>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</si>
  <si>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</si>
  <si>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</si>
  <si>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</si>
  <si>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</si>
  <si>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</si>
  <si>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</si>
  <si>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</si>
  <si>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</si>
  <si>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</si>
  <si>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</si>
  <si>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</si>
  <si>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</si>
  <si>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</si>
  <si>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</si>
  <si>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</si>
  <si>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</si>
  <si>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</si>
  <si>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</si>
  <si>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</si>
  <si>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</si>
  <si>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</si>
  <si>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</si>
  <si>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</si>
  <si>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</si>
  <si>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</si>
  <si>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</si>
  <si>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</si>
  <si>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</si>
  <si>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</si>
  <si>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</si>
  <si>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</si>
  <si>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</si>
  <si>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</si>
  <si>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</si>
  <si>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</si>
  <si>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</si>
  <si>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</si>
  <si>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</si>
  <si>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</si>
  <si>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</si>
  <si>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</si>
  <si>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</si>
  <si>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</si>
  <si>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</si>
  <si>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</si>
  <si>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</si>
  <si>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</si>
  <si>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</si>
  <si>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</si>
  <si>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</si>
  <si>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</si>
  <si>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</si>
  <si>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</si>
  <si>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</si>
  <si>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</si>
  <si>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</si>
  <si>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</si>
  <si>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</si>
  <si>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</si>
  <si>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</si>
  <si>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</si>
  <si>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</si>
  <si>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</si>
  <si>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</si>
  <si>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</si>
  <si>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</si>
  <si>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</si>
  <si>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</si>
  <si>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</si>
  <si>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</si>
  <si>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</si>
  <si>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</si>
  <si>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</si>
  <si>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</si>
  <si>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</si>
  <si>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</si>
  <si>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</si>
  <si>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</si>
  <si>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</si>
  <si>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</si>
  <si>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</si>
  <si>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</si>
  <si>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</si>
  <si>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</si>
  <si>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</si>
  <si>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</si>
  <si>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</si>
  <si>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</si>
  <si>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</si>
  <si>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</si>
  <si>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</si>
  <si>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</si>
  <si>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</si>
  <si>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</si>
  <si>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</si>
  <si>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</si>
  <si>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</si>
  <si>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</si>
  <si>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</si>
  <si>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</si>
  <si>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</si>
  <si>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</si>
  <si>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</si>
  <si>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</si>
  <si>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</si>
  <si>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</si>
  <si>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</si>
  <si>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</si>
  <si>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</si>
  <si>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</si>
  <si>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</si>
  <si>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</si>
  <si>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</si>
  <si>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</si>
  <si>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</si>
  <si>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</si>
  <si>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</si>
  <si>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</si>
  <si>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</si>
  <si>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</si>
  <si>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</si>
  <si>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</si>
  <si>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</si>
  <si>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</si>
  <si>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</si>
  <si>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</si>
  <si>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</si>
  <si>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</si>
  <si>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</si>
  <si>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</si>
  <si>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</si>
  <si>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</si>
  <si>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</si>
  <si>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</si>
  <si>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</si>
  <si>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</si>
  <si>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</si>
  <si>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</si>
  <si>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</si>
  <si>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</si>
  <si>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</si>
  <si>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</si>
  <si>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</si>
  <si>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</si>
  <si>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</si>
  <si>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</si>
  <si>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</si>
  <si>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</si>
  <si>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</si>
  <si>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</si>
  <si>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</si>
  <si>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</si>
  <si>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</si>
  <si>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</si>
  <si>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</si>
  <si>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</si>
  <si>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</si>
  <si>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</si>
  <si>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</si>
  <si>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</si>
  <si>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</si>
  <si>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</si>
  <si>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</si>
  <si>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</si>
  <si>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</si>
  <si>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</si>
  <si>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</si>
  <si>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</si>
  <si>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</si>
  <si>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</si>
  <si>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</si>
  <si>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</si>
  <si>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</si>
  <si>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</si>
  <si>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</si>
  <si>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</si>
  <si>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</si>
  <si>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</si>
  <si>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</si>
  <si>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</si>
  <si>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</si>
  <si>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</si>
  <si>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</si>
  <si>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</si>
  <si>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</si>
  <si>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</si>
  <si>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</si>
  <si>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</si>
  <si>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</si>
  <si>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</si>
  <si>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</si>
  <si>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</si>
  <si>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</si>
  <si>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</si>
  <si>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</si>
  <si>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</si>
  <si>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</si>
  <si>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</si>
  <si>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</si>
  <si>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</si>
  <si>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</si>
  <si>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</si>
  <si>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</si>
  <si>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</si>
  <si>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</si>
  <si>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</si>
  <si>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</si>
  <si>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</si>
  <si>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</si>
  <si>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</si>
  <si>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</si>
  <si>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</si>
  <si>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</si>
  <si>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</si>
  <si>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</si>
  <si>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</si>
  <si>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</si>
  <si>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</si>
  <si>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</si>
  <si>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</si>
  <si>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</si>
  <si>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</si>
  <si>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</si>
  <si>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</si>
  <si>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</si>
  <si>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</si>
  <si>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</si>
  <si>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</si>
  <si>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</si>
  <si>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</si>
  <si>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</si>
  <si>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</si>
  <si>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</si>
  <si>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</si>
  <si>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</si>
  <si>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</si>
  <si>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</si>
  <si>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</si>
  <si>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</si>
  <si>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</si>
  <si>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</si>
  <si>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</si>
  <si>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</si>
  <si>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</si>
  <si>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</si>
  <si>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</si>
  <si>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</si>
  <si>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</si>
  <si>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</si>
  <si>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</si>
  <si>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</si>
  <si>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</si>
  <si>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</si>
  <si>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</si>
  <si>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</si>
  <si>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</si>
  <si>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</si>
  <si>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</si>
  <si>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</si>
  <si>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</si>
  <si>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</si>
  <si>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</si>
  <si>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</si>
  <si>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</si>
  <si>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</si>
  <si>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</si>
  <si>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</si>
  <si>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</si>
  <si>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</si>
  <si>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</si>
  <si>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</si>
  <si>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</si>
  <si>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</si>
  <si>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</si>
  <si>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</si>
  <si>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</si>
  <si>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</si>
  <si>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</si>
  <si>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</si>
  <si>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</si>
  <si>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</si>
  <si>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</si>
  <si>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</si>
  <si>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</si>
  <si>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</si>
  <si>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</si>
  <si>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</si>
  <si>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</si>
  <si>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</si>
  <si>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</si>
  <si>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</si>
  <si>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</si>
  <si>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</si>
  <si>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</si>
  <si>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</si>
  <si>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</si>
  <si>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</si>
  <si>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</si>
  <si>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</si>
  <si>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</si>
  <si>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</si>
  <si>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</si>
  <si>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</si>
  <si>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</si>
  <si>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</si>
  <si>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</si>
  <si>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</si>
  <si>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</si>
  <si>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</si>
  <si>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</si>
  <si>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</si>
  <si>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</si>
  <si>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</si>
  <si>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</si>
  <si>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</si>
  <si>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</si>
  <si>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</si>
  <si>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</si>
  <si>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</si>
  <si>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</si>
  <si>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</si>
  <si>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</si>
  <si>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</si>
  <si>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</si>
  <si>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</si>
  <si>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</si>
  <si>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</si>
  <si>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</si>
  <si>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</si>
  <si>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</si>
  <si>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</si>
  <si>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</si>
  <si>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</si>
  <si>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</si>
  <si>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</si>
  <si>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</si>
  <si>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</si>
  <si>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</si>
  <si>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</si>
  <si>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</si>
  <si>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</si>
  <si>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</si>
  <si>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</si>
  <si>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</si>
  <si>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</si>
  <si>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</si>
  <si>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</si>
  <si>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</si>
  <si>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</si>
  <si>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</si>
  <si>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</si>
  <si>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</si>
  <si>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</si>
  <si>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</si>
  <si>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</si>
  <si>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</si>
  <si>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</si>
  <si>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</si>
  <si>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</si>
  <si>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</si>
  <si>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</si>
  <si>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</si>
  <si>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</si>
  <si>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</si>
  <si>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</si>
  <si>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</si>
  <si>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</si>
  <si>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</si>
  <si>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</si>
  <si>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</si>
  <si>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</si>
  <si>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</si>
  <si>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</si>
  <si>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</si>
  <si>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</si>
  <si>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</si>
  <si>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</si>
  <si>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</si>
  <si>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</si>
  <si>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</si>
  <si>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</si>
  <si>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</si>
  <si>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</si>
  <si>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</si>
  <si>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</si>
  <si>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</si>
  <si>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</si>
  <si>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</si>
  <si>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</si>
  <si>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</si>
  <si>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</si>
  <si>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</si>
  <si>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</si>
  <si>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</si>
  <si>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</si>
  <si>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</si>
  <si>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</si>
  <si>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</si>
  <si>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</si>
  <si>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</si>
  <si>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</si>
  <si>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</si>
  <si>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</si>
  <si>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</si>
  <si>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</si>
  <si>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</si>
  <si>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</si>
  <si>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</si>
  <si>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</si>
  <si>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</si>
  <si>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</si>
  <si>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</si>
  <si>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</si>
  <si>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</si>
  <si>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</si>
  <si>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</si>
  <si>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</si>
  <si>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</si>
  <si>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</si>
  <si>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</si>
  <si>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</si>
  <si>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</si>
  <si>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</si>
  <si>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</si>
  <si>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</si>
  <si>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</si>
  <si>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</si>
  <si>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</si>
  <si>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</si>
  <si>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</si>
  <si>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</si>
  <si>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</si>
  <si>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</si>
  <si>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</si>
  <si>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</si>
  <si>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</si>
  <si>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</si>
  <si>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</si>
  <si>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</si>
  <si>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</si>
  <si>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</si>
  <si>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</si>
  <si>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</si>
  <si>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</si>
  <si>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</si>
  <si>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</si>
  <si>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</si>
  <si>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</si>
  <si>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</si>
  <si>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</si>
  <si>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</si>
  <si>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</si>
  <si>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</si>
  <si>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</si>
  <si>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</si>
  <si>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</si>
  <si>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</si>
  <si>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</si>
  <si>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</si>
  <si>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</si>
  <si>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</si>
  <si>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</si>
  <si>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</si>
  <si>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</si>
  <si>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</si>
  <si>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</si>
  <si>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</si>
  <si>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</si>
  <si>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</si>
  <si>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</si>
  <si>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</si>
  <si>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</si>
  <si>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</si>
  <si>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</si>
  <si>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</si>
  <si>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</si>
  <si>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</si>
  <si>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</si>
  <si>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</si>
  <si>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</si>
  <si>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</si>
  <si>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</si>
  <si>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</si>
  <si>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</si>
  <si>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</si>
  <si>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</si>
  <si>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</si>
  <si>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</si>
  <si>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</si>
  <si>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</si>
  <si>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</si>
  <si>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</si>
  <si>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</si>
  <si>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</si>
  <si>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</si>
  <si>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</si>
  <si>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</si>
  <si>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</si>
  <si>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</si>
  <si>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</si>
  <si>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</si>
  <si>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</si>
  <si>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</si>
  <si>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</si>
  <si>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</si>
  <si>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</si>
  <si>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</si>
  <si>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</si>
  <si>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</si>
  <si>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</si>
  <si>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</si>
  <si>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</si>
  <si>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</si>
  <si>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</si>
  <si>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</si>
  <si>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</si>
  <si>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</si>
  <si>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</si>
  <si>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</si>
  <si>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</si>
  <si>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</si>
  <si>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</si>
  <si>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</si>
  <si>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</si>
  <si>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</si>
  <si>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</si>
  <si>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</si>
  <si>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</si>
  <si>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</si>
  <si>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</si>
  <si>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</si>
  <si>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</si>
  <si>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</si>
  <si>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</si>
  <si>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</si>
  <si>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</si>
  <si>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</si>
  <si>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</si>
  <si>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</si>
  <si>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</si>
  <si>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</si>
  <si>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</si>
  <si>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</si>
  <si>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</si>
  <si>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</si>
  <si>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</si>
  <si>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</si>
  <si>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</si>
  <si>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</si>
  <si>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</si>
  <si>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</si>
  <si>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</si>
  <si>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</si>
  <si>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</si>
  <si>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</si>
  <si>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</si>
  <si>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</si>
  <si>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</si>
  <si>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</si>
  <si>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</si>
  <si>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</si>
  <si>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</si>
  <si>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</si>
  <si>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</si>
  <si>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</si>
  <si>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</si>
  <si>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</si>
  <si>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</si>
  <si>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</si>
  <si>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</si>
  <si>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</si>
  <si>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</si>
  <si>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</si>
  <si>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</si>
  <si>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</si>
  <si>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</si>
  <si>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</si>
  <si>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</si>
  <si>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</si>
  <si>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</si>
  <si>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</si>
  <si>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</si>
  <si>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</si>
  <si>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</si>
  <si>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</si>
  <si>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</si>
  <si>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</si>
  <si>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</si>
  <si>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</si>
  <si>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</si>
  <si>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</si>
  <si>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</si>
  <si>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</si>
  <si>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</si>
  <si>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</si>
  <si>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</si>
  <si>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</si>
  <si>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</si>
  <si>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</si>
  <si>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</si>
  <si>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</si>
  <si>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</si>
  <si>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</si>
  <si>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</si>
  <si>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</si>
  <si>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</si>
  <si>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</si>
  <si>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</si>
  <si>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</si>
  <si>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</si>
  <si>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</si>
  <si>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</si>
  <si>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</si>
  <si>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</si>
  <si>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</si>
  <si>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</si>
  <si>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</si>
  <si>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</si>
  <si>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</si>
  <si>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</si>
  <si>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</si>
  <si>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</si>
  <si>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</si>
  <si>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</si>
  <si>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</si>
  <si>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</si>
  <si>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</si>
  <si>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</si>
  <si>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</si>
  <si>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</si>
  <si>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</si>
  <si>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</si>
  <si>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</si>
  <si>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</si>
  <si>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</si>
  <si>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</si>
  <si>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</si>
  <si>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</si>
  <si>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</si>
  <si>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</si>
  <si>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</si>
  <si>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</si>
  <si>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</si>
  <si>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</si>
  <si>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</si>
  <si>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</si>
  <si>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</si>
  <si>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</si>
  <si>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</si>
  <si>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</si>
  <si>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</si>
  <si>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</si>
  <si>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</si>
  <si>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</si>
  <si>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</si>
  <si>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</si>
  <si>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</si>
  <si>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</si>
  <si>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</si>
  <si>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</si>
  <si>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</si>
  <si>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</si>
  <si>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</si>
  <si>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</si>
  <si>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</si>
  <si>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</si>
  <si>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</si>
  <si>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</si>
  <si>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</si>
  <si>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</si>
  <si>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</si>
  <si>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</si>
  <si>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</si>
  <si>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</si>
  <si>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</si>
  <si>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</si>
  <si>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</si>
  <si>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</si>
  <si>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</si>
  <si>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</si>
  <si>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</si>
  <si>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</si>
  <si>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</si>
  <si>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</si>
  <si>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</si>
  <si>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</si>
  <si>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</si>
  <si>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</si>
  <si>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</si>
  <si>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</si>
  <si>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</si>
  <si>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</si>
  <si>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</si>
  <si>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</si>
  <si>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</si>
  <si>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</si>
  <si>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</si>
  <si>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</si>
  <si>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</si>
  <si>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</si>
  <si>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</si>
  <si>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</si>
  <si>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</si>
  <si>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</si>
  <si>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</si>
  <si>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60 min</t>
  </si>
  <si>
    <t>PCM-20251212-00000437</t>
  </si>
  <si>
    <t>PG Connected and 4G switched off due to high DC load</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</si>
  <si>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</si>
  <si>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</si>
  <si>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</si>
  <si>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</si>
  <si>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</si>
  <si>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15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</si>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</sst>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340.43376701389207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46003.382192939818</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46003.382192939818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46003.382192939818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46003.382192939818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46003.382192939818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46003.382192939818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46003.382192939818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46003.382192939818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46003.382192939818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46003.382192939818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46003.382192939818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46003.382192939818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46003.382192939818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46003.382192939818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46003.382192939818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46003.382192939818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46003.382192939818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46003.382192939818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46003.382192939818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46003.382192939818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46003.382192939818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46003.382192939818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46003.382192939818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46003.382192939818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46003.382192939818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46003.382192939818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46003.382192939818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46003.382192939818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46003.382192939818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46003.382192939818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46003.382192939818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46003.382192939818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46003.382192939818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46003.382192939818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46003.382192939818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46003.382192939818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46003.382192939818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46003.382192939818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46003.382192939818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46003.382192939818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46003.382192939818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46003.382192939818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46003.382192939818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46003.382192939818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46003.382192939818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46003.382192939818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46003.382192939818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46003.382192939818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46003.382192939818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46003.382192939818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46003.382192939818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46003.382192939818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46003.382192939818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46003.382192939818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46003.382192939818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46003.382192939818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46003.382192939818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46003.382192939818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46003.382192939818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46003.382192939818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46003.382192939818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46003.382192939818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46003.382192939818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46003.382192939818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46003.382192939818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46003.382192939818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46003.382192939818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46003.382192939818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46003.382192939818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46003.382192939818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46003.382192939818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46003.382192939818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46003.382192939818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46003.382192939818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46003.382192939818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46003.382192939818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46003.382192939818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46003.382192939818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46003.382192939818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46003.382192939818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46003.382192939818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46003.382192939818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46003.382192939818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46003.382192939818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46003.382192939818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46003.382192939818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46003.382192939818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46003.382192939818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46003.382192939818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46003.382192939818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46003.382192939818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46003.382192939818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46003.382192939818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46003.382192939818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46003.382192939818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46003.382192939818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46003.382192939818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46003.382192939818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46003.382192939818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46003.382192939818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46003.382192939818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46003.382192939818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46003.382192939818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46003.382192939818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46003.382192939818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46003.382192939818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46003.382192939818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46003.382192939818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46003.382192939818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46003.382192939818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46003.382192939818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46003.382192939818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46003.382192939818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46003.382192939818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46003.382192939818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46003.382192939818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46003.382192939818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46003.382192939818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46003.382192939818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46003.382192939818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46003.382192939818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46003.382192939818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46003.382192939818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46003.382192939818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46003.382192939818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46003.382192939818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46003.382192939818</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CF88C5FC-BB8E-4E69-919C-BC0F805F0C4B}"/>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9" sqref="K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178.38235497685673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18.994773958336737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6.026810995375854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2.550283217598917</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5.2979976855567656E-2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6.0471064862213098E-3</v>
      </c>
      <c r="H8" s="97">
        <v>46003.362384259257</v>
      </c>
      <c r="I8" s="18" t="str">
        <f>IFERROR(VLOOKUP(D8,DB!A:F,6,0),"")</f>
        <v>SCECO</v>
      </c>
      <c r="J8" s="18" t="str">
        <f>IFERROR(VLOOKUP(D8,DB!A:G,7,0),"")</f>
        <v>Good</v>
      </c>
      <c r="K8" s="19" t="s">
        <v>39124</v>
      </c>
      <c r="L8" s="18" t="str">
        <f>IFERROR(VLOOKUP(D8,DB!A:I,9,0),"")</f>
        <v>Latis</v>
      </c>
    </row>
    <row r="9" spans="1:12" ht="31.5" customHeight="1">
      <c r="A9" s="96"/>
      <c r="B9" s="18" t="str">
        <f>IFERROR(VLOOKUP(D9,DB!A:K,11,0),"")</f>
        <v/>
      </c>
      <c r="C9" s="18"/>
      <c r="D9" s="18"/>
      <c r="E9" s="81"/>
      <c r="F9" s="97"/>
      <c r="G9" s="98">
        <f ca="1">IFERROR(NOW()-F9,"-")</f>
        <v>46003.382192939818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46003.382192939818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46003.382192939818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46003.382192939818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46003.382192939818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46003.382192939818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46003.382192939818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46003.382192939818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46003.382192939818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46003.382192939818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46003.382192939818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46003.382192939818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46003.382192939818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46003.382192939818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46003.382192939818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46003.382192939818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46003.382192939818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46003.382192939818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46003.382192939818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46003.382192939818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46003.382192939818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46003.382192939818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46003.382192939818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46003.382192939818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46003.382192939818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46003.382192939818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46003.382192939818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46003.382192939818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46003.382192939818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46003.382192939818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46003.382192939818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46003.382192939818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46003.382192939818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46003.382192939818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46003.382192939818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46003.382192939818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46003.382192939818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46003.382192939818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46003.382192939818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46003.382192939818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46003.382192939818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46003.382192939818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46003.382192939818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46003.382192939818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46003.382192939818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46003.382192939818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46003.382192939818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46003.382192939818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46003.382192939818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46003.382192939818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46003.382192939818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46003.382192939818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46003.382192939818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46003.382192939818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46003.382192939818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46003.382192939818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46003.382192939818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46003.382192939818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46003.382192939818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46003.382192939818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46003.382192939818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46003.382192939818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46003.382192939818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46003.382192939818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46003.382192939818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46003.382192939818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46003.382192939818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46003.382192939818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46003.382192939818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46003.382192939818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46003.382192939818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46003.382192939818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46003.382192939818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46003.382192939818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46003.382192939818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46003.382192939818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46003.382192939818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46003.382192939818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46003.382192939818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46003.382192939818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46003.382192939818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46003.382192939818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46003.382192939818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46003.382192939818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46003.382192939818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46003.382192939818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46003.382192939818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46003.382192939818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46003.382192939818</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46003.382192939818</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46003.382192939818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46003.382192939818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46003.382192939818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46003.382192939818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46003.382192939818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46003.382192939818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46003.382192939818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46003.382192939818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46003.382192939818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46003.382192939818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46003.382192939818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46003.382192939818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46003.382192939818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46003.382192939818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46003.382192939818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46003.382192939818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46003.382192939818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46003.382192939818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46003.382192939818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46003.382192939818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46003.382192939818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46003.382192939818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46003.382192939818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46003.382192939818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46003.382192939818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46003.382192939818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46003.382192939818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46003.382192939818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46003.382192939818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46003.382192939818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46003.382192939818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46003.382192939818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46003.382192939818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46003.382192939818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46003.382192939818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46003.382192939818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46003.382192939818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46003.382192939818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46003.382192939818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46003.382192939818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46003.382192939818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46003.382192939818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46003.382192939818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46003.382192939818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46003.382192939818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46003.382192939818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46003.382192939818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46003.382192939818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46003.382192939818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46003.382192939818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46003.382192939818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46003.382192939818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46003.382192939818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46003.382192939818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46003.382192939818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46003.382192939818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46003.382192939818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46003.382192939818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46003.382192939818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46003.382192939818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46003.382192939818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46003.382192939818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46003.382192939818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46003.382192939818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46003.382192939818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46003.382192939818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46003.382192939818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46003.382192939818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46003.382192939818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46003.382192939818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46003.382192939818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46003.382192939818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46003.382192939818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46003.382192939818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46003.382192939818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46003.382192939818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46003.382192939818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46003.382192939818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46003.382192939818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46003.382192939818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46003.382192939818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46003.382192939818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46003.382192939818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46003.382192939818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46003.382192939818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46003.382192939818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46003.382192939818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46003.382192939818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46003.382192939818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46003.382192939818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46003.382192939818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46003.382192939818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46003.382192939818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46003.382192939818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46003.382192939818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46003.382192939818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46003.382192939818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46003.382192939818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46003.382192939818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46003.382192939818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46003.382192939818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46003.382192939818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46003.382192939818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46003.382192939818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46003.382192939818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46003.382192939818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46003.382192939818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46003.382192939818</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46003.382192939818</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46003.382192939818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46003.382192939818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46003.382192939818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46003.382192939818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46003.382192939818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46003.382192939818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46003.382192939818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46003.382192939818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46003.382192939818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46003.382192939818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46003.382192939818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46003.382192939818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46003.382192939818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46003.382192939818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46003.382192939818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46003.382192939818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46003.382192939818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46003.382192939818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46003.382192939818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46003.382192939818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46003.382192939818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46003.382192939818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46003.382192939818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46003.382192939818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46003.382192939818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46003.382192939818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46003.382192939818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46003.382192939818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46003.382192939818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46003.382192939818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46003.382192939818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46003.382192939818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46003.382192939818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46003.382192939818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46003.382192939818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46003.382192939818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46003.382192939818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46003.382192939818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46003.382192939818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46003.382192939818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46003.382192939818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46003.382192939818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46003.382192939818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46003.382192939818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46003.382192939818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46003.382192939818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46003.382192939818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46003.382192939818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46003.382192939818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46003.382192939818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46003.382192939818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46003.382192939818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46003.382192939818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46003.382192939818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46003.382192939818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46003.382192939818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46003.382192939818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46003.382192939818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46003.382192939818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46003.382192939818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46003.382192939818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46003.382192939818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46003.382192939818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46003.382192939818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46003.382192939818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46003.382192939818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46003.382192939818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46003.382192939818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46003.382192939818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46003.382192939818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46003.382192939818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46003.382192939818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46003.382192939818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46003.382192939818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46003.382192939818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46003.382192939818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46003.382192939818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46003.382192939818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46003.382192939818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46003.382192939818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46003.382192939818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46003.382192939818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46003.382192939818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46003.382192939818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46003.382192939818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46003.382192939818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46003.382192939818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46003.382192939818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46003.382192939818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46003.382192939818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46003.382192939818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46003.382192939818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46003.382192939818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46003.382192939818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46003.382192939818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46003.382192939818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46003.382192939818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46003.382192939818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46003.382192939818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46003.382192939818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46003.382192939818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46003.382192939818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46003.382192939818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46003.382192939818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46003.382192939818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46003.382192939818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46003.382192939818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46003.382192939818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46003.382192939818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46003.382192939818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46003.382192939818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46003.382192939818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46003.382192939818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46003.382192939818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46003.382192939818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46003.382192939818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46003.382192939818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46003.382192939818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46003.382192939818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46003.382192939818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46003.382192939818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46003.382192939818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46003.382192939818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46003.382192939818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46003.382192939818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46003.382192939818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46003.382192939818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46003.382192939818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46003.382192939818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46003.382192939818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46003.382192939818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46003.382192939818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46003.382192939818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46003.382192939818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46003.382192939818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46003.382192939818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46003.382192939818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46003.382192939818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46003.382192939818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46003.382192939818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46003.382192939818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46003.382192939818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46003.382192939818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46003.382192939818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46003.382192939818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46003.382192939818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46003.382192939818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46003.382192939818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46003.382192939818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46003.382192939818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46003.382192939818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46003.382192939818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46003.382192939818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46003.382192939818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46003.382192939818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46003.382192939818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46003.382192939818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46003.382192939818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46003.382192939818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46003.382192939818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46003.382192939818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46003.382192939818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46003.382192939818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46003.382192939818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46003.382192939818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46003.382192939818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46003.382192939818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46003.382192939818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46003.382192939818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46003.382192939818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46003.382192939818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46003.382192939818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46003.382192939818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46003.382192939818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46003.382192939818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46003.382192939818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46003.382192939818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46003.382192939818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46003.382192939818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46003.382192939818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46003.382192939818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46003.382192939818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46003.382192939818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46003.382192939818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46003.382192939818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46003.382192939818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46003.382192939818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46003.382192939818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46003.382192939818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46003.382192939818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46003.382192939818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46003.382192939818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46003.382192939818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46003.382192939818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46003.382192939818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46003.382192939818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46003.382192939818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46003.382192939818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46003.382192939818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46003.382192939818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46003.382192939818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46003.382192939818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46003.382192939818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46003.382192939818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46003.382192939818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46003.382192939818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46003.382192939818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46003.382192939818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46003.382192939818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46003.382192939818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46003.382192939818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46003.382192939818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46003.382192939818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46003.382192939818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46003.382192939818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46003.382192939818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46003.382192939818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46003.382192939818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46003.382192939818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46003.382192939818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46003.382192939818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46003.382192939818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46003.382192939818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46003.382192939818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46003.382192939818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46003.382192939818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46003.382192939818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46003.382192939818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46003.382192939818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46003.382192939818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46003.382192939818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46003.382192939818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46003.382192939818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46003.382192939818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46003.382192939818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46003.382192939818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46003.382192939818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46003.382192939818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46003.382192939818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46003.382192939818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46003.382192939818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46003.382192939818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46003.382192939818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46003.382192939818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46003.382192939818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46003.382192939818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46003.382192939818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46003.382192939818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46003.382192939818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46003.382192939818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46003.382192939818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46003.382192939818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46003.382192939818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46003.382192939818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46003.382192939818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46003.382192939818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46003.382192939818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46003.382192939818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46003.382192939818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46003.382192939818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46003.382192939818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46003.382192939818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46003.382192939818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46003.382192939818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46003.382192939818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46003.382192939818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46003.382192939818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46003.382192939818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46003.382192939818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46003.382192939818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46003.382192939818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46003.382192939818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46003.382192939818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46003.382192939818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46003.382192939818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46003.382192939818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46003.382192939818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46003.382192939818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46003.382192939818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46003.382192939818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46003.382192939818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46003.382192939818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46003.382192939818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46003.382192939818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46003.382192939818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46003.382192939818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46003.382192939818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46003.382192939818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46003.382192939818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46003.382192939818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46003.382192939818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46003.382192939818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46003.382192939818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46003.382192939818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46003.382192939818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46003.382192939818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46003.382192939818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46003.382192939818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46003.382192939818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46003.382192939818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46003.382192939818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46003.382192939818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46003.382192939818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46003.382192939818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46003.382192939818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46003.382192939818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46003.382192939818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46003.382192939818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46003.382192939818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46003.382192939818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46003.382192939818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46003.382192939818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46003.382192939818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46003.382192939818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46003.382192939818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46003.382192939818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46003.382192939818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46003.382192939818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46003.382192939818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46003.382192939818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46003.382192939818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46003.382192939818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46003.382192939818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46003.382192939818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46003.382192939818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46003.382192939818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46003.382192939818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46003.382192939818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46003.382192939818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46003.382192939818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46003.382192939818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46003.382192939818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46003.382192939818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46003.382192939818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46003.382192939818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46003.382192939818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46003.382192939818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46003.382192939818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46003.382192939818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46003.382192939818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46003.382192939818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46003.382192939818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46003.382192939818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46003.382192939818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46003.382192939818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46003.382192939818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46003.382192939818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46003.382192939818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46003.382192939818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46003.382192939818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46003.382192939818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46003.382192939818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46003.382192939818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46003.382192939818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46003.382192939818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46003.382192939818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46003.382192939818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46003.382192939818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46003.382192939818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46003.382192939818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46003.382192939818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46003.382192939818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46003.382192939818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46003.382192939818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46003.382192939818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46003.382192939818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46003.382192939818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46003.382192939818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46003.382192939818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46003.382192939818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46003.382192939818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46003.382192939818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46003.382192939818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46003.382192939818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46003.382192939818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46003.382192939818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46003.382192939818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46003.382192939818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46003.382192939818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46003.382192939818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46003.382192939818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46003.382192939818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46003.382192939818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46003.382192939818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46003.382192939818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46003.382192939818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46003.382192939818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46003.382192939818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46003.382192939818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46003.382192939818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46003.382192939818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46003.382192939818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46003.382192939818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46003.382192939818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46003.382192939818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46003.382192939818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46003.382192939818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46003.382192939818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46003.382192939818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46003.382192939818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46003.382192939818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46003.382192939818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46003.382192939818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46003.382192939818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46003.382192939818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46003.382192939818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46003.382192939818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46003.382192939818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46003.382192939818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46003.382192939818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46003.382192939818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46003.382192939818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46003.382192939818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46003.382192939818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46003.382192939818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46003.382192939818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46003.382192939818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46003.382192939818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46003.382192939818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46003.382192939818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46003.382192939818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46003.382192939818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46003.382192939818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46003.382192939818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46003.382192939818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46003.382192939818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46003.382192939818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46003.382192939818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46003.382192939818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46003.382192939818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46003.382192939818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46003.382192939818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46003.382192939818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46003.382192939818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46003.382192939818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46003.382192939818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46003.382192939818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46003.382192939818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46003.382192939818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46003.382192939818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46003.382192939818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46003.382192939818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46003.382192939818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46003.382192939818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46003.382192939818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46003.382192939818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46003.382192939818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46003.382192939818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46003.382192939818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46003.382192939818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46003.382192939818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46003.382192939818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46003.382192939818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46003.382192939818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46003.382192939818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46003.382192939818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46003.382192939818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46003.382192939818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46003.382192939818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46003.382192939818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46003.382192939818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46003.382192939818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46003.382192939818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46003.382192939818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46003.382192939818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46003.382192939818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46003.382192939818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46003.382192939818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46003.382192939818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46003.382192939818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46003.382192939818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46003.382192939818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46003.382192939818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46003.382192939818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46003.382192939818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46003.382192939818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46003.382192939818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46003.382192939818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46003.382192939818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46003.382192939818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46003.382192939818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46003.382192939818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46003.382192939818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46003.382192939818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46003.382192939818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46003.382192939818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46003.382192939818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46003.382192939818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46003.382192939818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46003.382192939818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46003.382192939818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46003.382192939818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46003.382192939818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46003.382192939818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46003.382192939818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46003.382192939818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46003.382192939818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46003.382192939818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46003.382192939818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46003.382192939818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46003.382192939818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46003.382192939818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46003.382192939818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46003.382192939818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46003.382192939818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46003.382192939818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46003.382192939818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46003.382192939818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46003.382192939818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46003.382192939818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46003.382192939818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46003.382192939818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46003.382192939818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46003.382192939818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46003.382192939818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46003.382192939818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46003.382192939818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46003.382192939818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46003.382192939818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46003.382192939818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46003.382192939818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46003.382192939818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46003.382192939818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46003.382192939818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46003.382192939818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46003.382192939818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46003.382192939818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46003.382192939818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46003.382192939818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46003.382192939818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46003.382192939818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46003.382192939818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46003.382192939818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46003.382192939818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46003.382192939818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46003.382192939818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46003.382192939818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46003.382192939818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46003.382192939818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46003.382192939818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46003.382192939818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46003.382192939818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46003.382192939818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46003.382192939818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46003.382192939818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46003.382192939818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46003.382192939818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46003.382192939818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46003.382192939818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46003.382192939818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46003.382192939818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46003.382192939818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46003.382192939818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46003.382192939818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46003.382192939818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46003.382192939818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46003.382192939818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46003.382192939818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46003.382192939818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46003.382192939818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46003.382192939818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46003.382192939818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46003.382192939818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46003.382192939818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46003.382192939818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46003.382192939818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46003.382192939818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46003.382192939818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46003.382192939818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46003.382192939818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46003.382192939818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46003.382192939818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46003.382192939818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46003.382192939818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46003.382192939818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46003.382192939818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46003.382192939818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46003.382192939818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46003.382192939818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46003.382192939818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46003.382192939818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46003.382192939818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46003.382192939818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46003.382192939818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46003.382192939818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46003.382192939818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46003.382192939818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46003.382192939818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46003.382192939818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46003.382192939818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46003.382192939818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46003.382192939818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46003.382192939818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46003.382192939818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46003.382192939818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46003.382192939818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46003.382192939818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46003.382192939818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46003.382192939818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46003.382192939818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46003.382192939818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46003.382192939818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46003.382192939818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46003.382192939818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46003.382192939818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46003.382192939818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46003.382192939818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46003.382192939818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46003.382192939818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46003.382192939818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46003.382192939818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46003.382192939818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46003.382192939818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46003.382192939818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46003.382192939818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46003.382192939818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46003.382192939818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46003.382192939818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46003.382192939818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46003.382192939818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46003.382192939818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46003.382192939818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46003.382192939818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46003.382192939818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46003.382192939818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46003.382192939818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46003.382192939818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46003.382192939818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46003.382192939818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46003.382192939818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46003.382192939818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46003.382192939818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46003.382192939818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46003.382192939818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46003.382192939818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46003.382192939818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46003.382192939818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46003.382192939818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46003.382192939818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46003.382192939818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46003.382192939818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46003.382192939818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46003.382192939818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46003.382192939818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46003.382192939818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46003.382192939818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46003.382192939818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46003.382192939818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46003.382192939818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46003.382192939818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46003.382192939818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46003.382192939818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46003.382192939818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46003.382192939818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46003.382192939818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46003.382192939818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46003.382192939818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46003.382192939818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46003.382192939818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46003.382192939818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46003.382192939818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46003.382192939818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46003.382192939818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46003.382192939818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46003.382192939818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46003.382192939818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46003.382192939818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46003.382192939818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46003.382192939818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46003.382192939818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46003.382192939818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46003.382192939818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46003.382192939818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46003.382192939818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46003.382192939818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46003.382192939818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46003.382192939818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46003.382192939818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46003.382192939818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46003.382192939818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46003.382192939818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46003.382192939818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46003.382192939818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46003.382192939818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46003.382192939818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46003.382192939818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46003.382192939818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46003.382192939818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46003.382192939818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46003.382192939818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46003.382192939818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46003.382192939818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46003.382192939818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46003.382192939818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46003.382192939818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46003.382192939818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46003.382192939818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46003.382192939818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46003.382192939818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46003.382192939818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46003.382192939818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46003.382192939818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46003.382192939818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46003.382192939818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46003.382192939818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46003.382192939818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46003.382192939818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46003.382192939818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46003.382192939818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46003.382192939818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46003.382192939818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46003.382192939818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46003.382192939818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46003.382192939818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46003.382192939818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46003.382192939818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46003.382192939818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46003.382192939818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46003.382192939818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46003.382192939818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46003.382192939818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46003.382192939818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46003.382192939818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46003.382192939818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46003.382192939818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46003.382192939818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46003.382192939818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46003.382192939818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46003.382192939818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46003.382192939818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46003.382192939818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46003.382192939818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46003.382192939818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46003.382192939818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46003.382192939818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46003.382192939818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46003.382192939818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46003.382192939818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46003.382192939818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46003.382192939818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46003.382192939818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46003.382192939818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46003.382192939818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46003.382192939818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46003.382192939818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46003.382192939818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46003.382192939818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46003.382192939818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46003.382192939818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46003.382192939818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46003.382192939818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46003.382192939818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46003.382192939818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46003.382192939818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46003.382192939818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46003.382192939818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46003.382192939818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46003.382192939818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46003.382192939818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46003.382192939818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46003.382192939818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46003.382192939818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46003.382192939818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46003.382192939818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46003.382192939818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46003.382192939818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46003.382192939818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46003.382192939818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46003.382192939818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46003.382192939818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46003.382192939818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46003.382192939818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46003.382192939818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46003.382192939818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46003.382192939818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46003.382192939818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46003.382192939818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46003.382192939818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46003.382192939818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46003.382192939818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46003.382192939818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46003.382192939818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46003.382192939818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46003.382192939818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46003.382192939818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46003.382192939818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46003.382192939818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46003.382192939818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46003.382192939818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46003.382192939818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46003.382192939818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46003.382192939818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46003.382192939818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46003.382192939818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46003.382192939818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46003.382192939818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46003.382192939818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46003.382192939818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46003.382192939818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46003.382192939818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46003.382192939818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46003.382192939818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46003.382192939818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46003.382192939818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46003.382192939818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46003.382192939818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46003.382192939818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46003.382192939818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46003.382192939818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46003.382192939818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46003.382192939818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46003.382192939818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46003.382192939818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46003.382192939818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46003.382192939818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46003.382192939818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46003.382192939818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46003.382192939818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46003.382192939818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46003.382192939818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46003.382192939818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46003.382192939818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46003.382192939818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46003.382192939818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46003.382192939818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46003.382192939818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46003.382192939818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46003.382192939818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46003.382192939818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46003.382192939818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46003.382192939818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46003.382192939818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46003.382192939818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46003.382192939818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46003.382192939818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46003.382192939818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46003.382192939818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46003.382192939818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46003.382192939818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46003.382192939818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46003.382192939818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46003.382192939818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46003.382192939818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46003.382192939818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46003.382192939818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46003.382192939818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46003.382192939818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46003.382192939818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46003.382192939818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46003.382192939818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46003.382192939818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46003.382192939818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46003.382192939818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46003.382192939818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46003.382192939818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46003.382192939818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46003.382192939818</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39125</v>
      </c>
      <c r="B2" s="87" t="str">
        <f>IFERROR(VLOOKUP(D2,DB!A:K,11,0),"")</f>
        <v>R4</v>
      </c>
      <c r="C2" s="89">
        <v>1</v>
      </c>
      <c r="D2" s="87" t="s">
        <v>35166</v>
      </c>
      <c r="E2" s="90" t="s">
        <v>39106</v>
      </c>
      <c r="F2" s="91">
        <v>45703.480717592596</v>
      </c>
      <c r="G2" s="92">
        <f ca="1">IFERROR(NOW()-F2,"")</f>
        <v>299.901475347222</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 ca="1" si="0">IFERROR(NOW()-F3,"")</f>
        <v>4.5880494212979102</v>
      </c>
      <c r="H3" s="91">
        <v>45998.664027777777</v>
      </c>
      <c r="I3" s="106" t="str">
        <f>IFERROR(VLOOKUP(D3,DB!A:F,6,0),"")</f>
        <v>SCECO</v>
      </c>
      <c r="J3" s="106" t="str">
        <f>IFERROR(VLOOKUP(D3,DB!A:G,7,0),"")</f>
        <v>Vandalized</v>
      </c>
      <c r="K3" s="93" t="s">
        <v>39128</v>
      </c>
      <c r="L3" s="87" t="str">
        <f>IFERROR(VLOOKUP(D3,DB!A:I,9,0),"")</f>
        <v>Latis</v>
      </c>
    </row>
    <row r="4" spans="1:16" ht="15" customHeight="1">
      <c r="A4" s="106" t="s">
        <v>39129</v>
      </c>
      <c r="B4" s="106" t="str">
        <f>IFERROR(VLOOKUP(D4,DB!A:K,11,0),"")</f>
        <v>R4</v>
      </c>
      <c r="C4" s="89">
        <v>2</v>
      </c>
      <c r="D4" s="87" t="s">
        <v>33892</v>
      </c>
      <c r="E4" s="90" t="s">
        <v>39106</v>
      </c>
      <c r="F4" s="91">
        <v>46003.37222222222</v>
      </c>
      <c r="G4" s="92">
        <f t="shared" ref="G4:G7" ca="1" si="1">IFERROR(NOW()-F4,"")</f>
        <v>9.9707175977528095E-3</v>
      </c>
      <c r="H4" s="91">
        <v>46003.365127314813</v>
      </c>
      <c r="I4" s="106" t="str">
        <f>IFERROR(VLOOKUP(D4,DB!A:F,6,0),"")</f>
        <v>SCECO</v>
      </c>
      <c r="J4" s="106" t="str">
        <f>IFERROR(VLOOKUP(D4,DB!A:G,7,0),"")</f>
        <v>Dead</v>
      </c>
      <c r="K4" s="93" t="s">
        <v>39130</v>
      </c>
      <c r="L4" s="87" t="str">
        <f>IFERROR(VLOOKUP(D4,DB!A:I,9,0),"")</f>
        <v>Latis</v>
      </c>
    </row>
    <row r="5" spans="1:16" ht="15" customHeight="1">
      <c r="A5" s="106"/>
      <c r="B5" s="106" t="str">
        <f>IFERROR(VLOOKUP(D5,DB!A:K,11,0),"")</f>
        <v/>
      </c>
      <c r="C5" s="89"/>
      <c r="D5" s="87"/>
      <c r="E5" s="90"/>
      <c r="F5" s="91"/>
      <c r="G5" s="92">
        <f t="shared" ca="1" si="1"/>
        <v>46003.382192939818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46003.382192939818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46003.382192939818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46003.38218148148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46003.38218148148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46003.38218148148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46003.38218148148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46003.38218148148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46003.38218148148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46003.38218148148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46003.38218148148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46003.38218148148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46003.38218148148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46003.38218148148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46003.38218148148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46003.38218148148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46003.38218148148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46003.38218148148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46003.38218148148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46003.38218148148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46003.38218148148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46003.38218148148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46003.38218148148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46003.38218148148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46003.38218148148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46003.38218148148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46003.38218148148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46003.38218148148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46003.38218148148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46003.38218148148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46003.38218148148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46003.38218148148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46003.38218148148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46003.38218148148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46003.38218148148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46003.38218148148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46003.38218148148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46003.38218148148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46003.38218148148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46003.38218148148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46003.38218148148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46003.38218148148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46003.38218148148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46003.38218148148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46003.38218148148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46003.38218148148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46003.38218148148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46003.38218148148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46003.38218148148</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K7" sqref="K7"/>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111.55013275462989</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77.19331562500156</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54.721081828705792</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22.008894328704628</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6.2747045138894464</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1.2626790509311832</v>
      </c>
      <c r="H7" s="38">
        <v>46002.086875000001</v>
      </c>
      <c r="I7" s="37" t="str">
        <f>IFERROR(VLOOKUP(D7,[1]DB!A:F,6,0),"")</f>
        <v>SCECO</v>
      </c>
      <c r="J7" s="37" t="str">
        <f>IFERROR(VLOOKUP(D7,[1]DB!A:G,7,0),"")</f>
        <v>Good</v>
      </c>
      <c r="K7" s="37" t="s">
        <v>39143</v>
      </c>
      <c r="L7" s="37" t="str">
        <f>IFERROR(VLOOKUP(D7,[1]DB!A:I,9,0),"")</f>
        <v>Latis</v>
      </c>
      <c r="M7" s="37"/>
    </row>
    <row r="8" spans="1:13">
      <c r="A8" s="37"/>
      <c r="B8" s="37" t="str">
        <f>IFERROR(VLOOKUP(D8,[1]DB!A:K,11,0),"")</f>
        <v/>
      </c>
      <c r="C8" s="37"/>
      <c r="D8" s="37"/>
      <c r="E8" s="37"/>
      <c r="F8" s="38"/>
      <c r="G8" s="129">
        <f t="shared" ref="G8:G61" ca="1" si="3">IFERROR(NOW()-F8,"")</f>
        <v>46003.38218148148</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46003.382182407404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46003.382183680558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46003.382184953705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46003.382192939818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46003.382191435187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46003.382192939818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46003.382192939818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46003.382192939818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46003.382192939818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46003.382192939818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46003.382192939818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46003.382192939818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46003.382192939818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46003.382192939818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46003.382192939818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46003.382192939818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46003.382192939818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46003.382192939818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46003.382192939818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46003.382192939818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46003.382192939818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46003.382192939818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46003.382192939818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46003.382192939818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46003.382192939818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46003.382192939818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46003.382192939818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46003.382192939818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46003.382192939818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46003.382192939818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46003.382192939818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46003.382192939818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46003.382192939818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46003.382192939818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46003.382192939818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46003.382192939818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46003.382192939818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46003.382192939818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46003.382192939818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46003.382192939818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46003.382192939818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46003.382192939818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46003.382192939818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46003.382192939818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46003.382192939818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46003.382192939818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46003.382192939818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46003.382192939818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46003.382192939818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46003.382192939818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46003.382192939818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46003.382192939818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46003.382192939818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46003.382192939818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46003.382192939818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46003.382192939818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46003.382192939818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46003.382192939818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46003.382192939818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46003.382192939818</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46003.382192939818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46003.382192939818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46003.382192939818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46003.382192939818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46003.382192939818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46003.382192939818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46003.382192939818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46003.382192939818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46003.382192939818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46003.382192939818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46003.382192939818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46003.382192939818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46003.382192939818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46003.382192939818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46003.382192939818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46003.382192939818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46003.382192939818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46003.382192939818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46003.382192939818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46003.382192939818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46003.382192939818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46003.382192939818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46003.382192939818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46003.382192939818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46003.382192939818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46003.382192939818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46003.382192939818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46003.382192939818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46003.382192939818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46003.382192939818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46003.382192939818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46003.382192939818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46003.382192939818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46003.382192939818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46003.382192939818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46003.382192939818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46003.382192939818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46003.382192939818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46003.382192939818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46003.382192939818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46003.382192939818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46003.382192939818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46003.382192939818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46003.382192939818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46003.382192939818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46003.382192939818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46003.382192939818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46003.382192939818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46003.382192939818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46003.382192939818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46003.382192939818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46003.382192939818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46003.382192939818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46003.382192939818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46003.382192939818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46003.382192939818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46003.382192939818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46003.382192939818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46003.382192939818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46003.382192939818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46003.382192939818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46003.382192939818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46003.382192939818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46003.382192939818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46003.382192939818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46003.382192939818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46003.382192939818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46003.382192939818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46003.382192939818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46003.382192939818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46003.382192939818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46003.382192939818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46003.382192939818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46003.382192939818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46003.382192939818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46003.382192939818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46003.382192939818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46003.382192939818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46003.382192939818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46003.382192939818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46003.382192939818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46003.382192939818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46003.382192939818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46003.382192939818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46003.382192939818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46003.382192939818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46003.382192939818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46003.382192939818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46003.382192939818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46003.382192939818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46003.382192939818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46003.382192939818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46003.382192939818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46003.382192939818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46003.382192939818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46003.382192939818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46003.382192939818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46003.382192939818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46003.382192939818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46003.382192939818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46003.382192939818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46003.382192939818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46003.382192939818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46003.382192939818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46003.382192939818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46003.382192939818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46003.382192939818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46003.382192939818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46003.382192939818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46003.382192939818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46003.382192939818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46003.382192939818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46003.382192939818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46003.382192939818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46003.382192939818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46003.382192939818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46003.382192939818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46003.382192939818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46003.382192939818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46003.382192939818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46003.382192939818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46003.382192939818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46003.382192939818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46003.382192939818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46003.382192939818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46003.382192939818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46003.382192939818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46003.382192939818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46003.382192939818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46003.382192939818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46003.382192939818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46003.382192939818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46003.382192939818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46003.382192939818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46003.382192939818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46003.382192939818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46003.382192939818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46003.382192939818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46003.382192939818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46003.382192939818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46003.382192939818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46003.382192939818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46003.382192939818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46003.382192939818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46003.382192939818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46003.382192939818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46003.382192939818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46003.382192939818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46003.382192939818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46003.382192939818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46003.382192939818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46003.382192939818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46003.382192939818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46003.382192939818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46003.382192939818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46003.382192939818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46003.382192939818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46003.382192939818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46003.382192939818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46003.382192939818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46003.382192939818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46003.382192939818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46003.382192939818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46003.382192939818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46003.382192939818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46003.382192939818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46003.382192939818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46003.382192939818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46003.382192939818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46003.382192939818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46003.382192939818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46003.382192939818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46003.382192939818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46003.382192939818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46003.382192939818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46003.382192939818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46003.382192939818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46003.382192939818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46003.382192939818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46003.382192939818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46003.382192939818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46003.382192939818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46003.382192939818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46003.382192939818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46003.382192939818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46003.382192939818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46003.382192939818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46003.382192939818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46003.382192939818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46003.382192939818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46003.382192939818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46003.382192939818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46003.382192939818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46003.382192939818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46003.382192939818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46003.382192939818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46003.382192939818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46003.382192939818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46003.382192939818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46003.382192939818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46003.382192939818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46003.382192939818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46003.382192939818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46003.382192939818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46003.382192939818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46003.382192939818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46003.382192939818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46003.382192939818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46003.382192939818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46003.382192939818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46003.382192939818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46003.382192939818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46003.382192939818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46003.382192939818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46003.382192939818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46003.382192939818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46003.382192939818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46003.382192939818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46003.382192939818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46003.382192939818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46003.382192939818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46003.382192939818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46003.382192939818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46003.382192939818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46003.382192939818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46003.382192939818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46003.382192939818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46003.382192939818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46003.382192939818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46003.382192939818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46003.382192939818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46003.382192939818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46003.382192939818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46003.382192939818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46003.382192939818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46003.382192939818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46003.382192939818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46003.382192939818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46003.382192939818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46003.382192939818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46003.382192939818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46003.382192939818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46003.382192939818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46003.382192939818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46003.382192939818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46003.382192939818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46003.382192939818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46003.382192939818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46003.382192939818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46003.382192939818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46003.382192939818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46003.382192939818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46003.382192939818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46003.382192939818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46003.382192939818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46003.382192939818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46003.382192939818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46003.382192939818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46003.382192939818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46003.382192939818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46003.382192939818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46003.382192939818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46003.382192939818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46003.382192939818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46003.382192939818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46003.382192939818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46003.382192939818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46003.382192939818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46003.382192939818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46003.382192939818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46003.382192939818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46003.382192939818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46003.382192939818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46003.382192939818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46003.382192939818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46003.382192939818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46003.382192939818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46003.382192939818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46003.382192939818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46003.382192939818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46003.382192939818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46003.382192939818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46003.382192939818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46003.382192939818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46003.382192939818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46003.382192939818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46003.382192939818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46003.382192939818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46003.382192939818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46003.382192939818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46003.382192939818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46003.382192939818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46003.382192939818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46003.382192939818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46003.382192939818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46003.382192939818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46003.382192939818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46003.382192939818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46003.382192939818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46003.382192939818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46003.382192939818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46003.382192939818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46003.382192939818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46003.382192939818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46003.382192939818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46003.382192939818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46003.382192939818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46003.382192939818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46003.382192939818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46003.382192939818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46003.382192939818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46003.382192939818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46003.382192939818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46003.382192939818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46003.382192939818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46003.382192939818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46003.382192939818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46003.382192939818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46003.382192939818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46003.382192939818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46003.382192939818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46003.382192939818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46003.382192939818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46003.382192939818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46003.382192939818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46003.382192939818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46003.382192939818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46003.382192939818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46003.382192939818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46003.382192939818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46003.382192939818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46003.382192939818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46003.382192939818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46003.382192939818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46003.382192939818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46003.382192939818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46003.382192939818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46003.382192939818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46003.382192939818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46003.382192939818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46003.382192939818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46003.382192939818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46003.382192939818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46003.382192939818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46003.382192939818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2025-12-12T06:12:58Z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